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tabRatio="840" firstSheet="2" activeTab="22"/>
  </bookViews>
  <sheets>
    <sheet name="1 н 1 д" sheetId="1" r:id="rId1"/>
    <sheet name=" 1 н 2 д " sheetId="3" r:id="rId2"/>
    <sheet name="1н 3 д" sheetId="29" r:id="rId3"/>
    <sheet name="1 н4 д" sheetId="4" r:id="rId4"/>
    <sheet name="1н 5 д" sheetId="22" r:id="rId5"/>
    <sheet name="1 н 6 д" sheetId="25" r:id="rId6"/>
    <sheet name="2 н 1 д" sheetId="27" r:id="rId7"/>
    <sheet name="2н 2 д" sheetId="6" r:id="rId8"/>
    <sheet name="2н 3 д" sheetId="7" r:id="rId9"/>
    <sheet name="2н 4 д" sheetId="8" r:id="rId10"/>
    <sheet name="2н 5д" sheetId="9" r:id="rId11"/>
    <sheet name="2н 6 д" sheetId="23" r:id="rId12"/>
    <sheet name="3н 1д" sheetId="11" r:id="rId13"/>
    <sheet name="3н 2д" sheetId="12" r:id="rId14"/>
    <sheet name="3н 3д" sheetId="13" r:id="rId15"/>
    <sheet name="3н 4д" sheetId="14" r:id="rId16"/>
    <sheet name="3нт 5д" sheetId="15" r:id="rId17"/>
    <sheet name="3 н 6д" sheetId="24" r:id="rId18"/>
    <sheet name="4н 1д" sheetId="16" r:id="rId19"/>
    <sheet name="4 н 2 д" sheetId="30" r:id="rId20"/>
    <sheet name="4н 3д" sheetId="18" r:id="rId21"/>
    <sheet name="4 н 4 д" sheetId="31" r:id="rId22"/>
    <sheet name="4н 5д" sheetId="20" r:id="rId23"/>
    <sheet name="4н 6д" sheetId="21" r:id="rId24"/>
  </sheets>
  <calcPr calcId="145621"/>
</workbook>
</file>

<file path=xl/calcChain.xml><?xml version="1.0" encoding="utf-8"?>
<calcChain xmlns="http://schemas.openxmlformats.org/spreadsheetml/2006/main">
  <c r="K31" i="30" l="1"/>
  <c r="L31" i="30"/>
  <c r="L36" i="23"/>
  <c r="K36" i="23"/>
  <c r="J36" i="23"/>
  <c r="L35" i="23"/>
  <c r="K35" i="23"/>
  <c r="J35" i="23"/>
  <c r="L34" i="23"/>
  <c r="O33" i="23" s="1"/>
  <c r="K34" i="23"/>
  <c r="J34" i="23"/>
  <c r="N33" i="23"/>
  <c r="L33" i="23"/>
  <c r="K33" i="23"/>
  <c r="J33" i="23"/>
  <c r="M33" i="23" s="1"/>
  <c r="L30" i="3"/>
  <c r="O30" i="3" s="1"/>
  <c r="K30" i="3"/>
  <c r="N30" i="3" s="1"/>
  <c r="J30" i="3"/>
  <c r="M30" i="3" s="1"/>
  <c r="L26" i="18"/>
  <c r="K26" i="18"/>
  <c r="J26" i="18"/>
  <c r="L38" i="31" l="1"/>
  <c r="O38" i="31" s="1"/>
  <c r="K38" i="31"/>
  <c r="N38" i="31" s="1"/>
  <c r="J38" i="31"/>
  <c r="M38" i="31" s="1"/>
  <c r="L36" i="31"/>
  <c r="O33" i="31" s="1"/>
  <c r="K36" i="31"/>
  <c r="J36" i="31"/>
  <c r="L35" i="31"/>
  <c r="K35" i="31"/>
  <c r="J35" i="31"/>
  <c r="L34" i="31"/>
  <c r="K34" i="31"/>
  <c r="J34" i="31"/>
  <c r="L33" i="31"/>
  <c r="K33" i="31"/>
  <c r="N33" i="31" s="1"/>
  <c r="J33" i="31"/>
  <c r="M33" i="31" s="1"/>
  <c r="L32" i="31"/>
  <c r="K32" i="31"/>
  <c r="J32" i="31"/>
  <c r="L31" i="31"/>
  <c r="K31" i="31"/>
  <c r="J31" i="31"/>
  <c r="L30" i="31"/>
  <c r="K30" i="31"/>
  <c r="J30" i="31"/>
  <c r="L29" i="31"/>
  <c r="K29" i="31"/>
  <c r="J29" i="31"/>
  <c r="L28" i="31"/>
  <c r="K28" i="31"/>
  <c r="J28" i="31"/>
  <c r="L27" i="31"/>
  <c r="K27" i="31"/>
  <c r="J27" i="31"/>
  <c r="L26" i="31"/>
  <c r="K26" i="31"/>
  <c r="J26" i="31"/>
  <c r="L25" i="31"/>
  <c r="K25" i="31"/>
  <c r="J25" i="31"/>
  <c r="L24" i="31"/>
  <c r="K24" i="31"/>
  <c r="J24" i="31"/>
  <c r="L23" i="31"/>
  <c r="K23" i="31"/>
  <c r="J23" i="31"/>
  <c r="L22" i="31"/>
  <c r="K22" i="31"/>
  <c r="J22" i="31"/>
  <c r="L21" i="31"/>
  <c r="K21" i="31"/>
  <c r="J21" i="31"/>
  <c r="L20" i="31"/>
  <c r="K20" i="31"/>
  <c r="N20" i="31" s="1"/>
  <c r="J20" i="31"/>
  <c r="L19" i="31"/>
  <c r="K19" i="31"/>
  <c r="J19" i="31"/>
  <c r="L18" i="31"/>
  <c r="K18" i="31"/>
  <c r="J18" i="31"/>
  <c r="L17" i="31"/>
  <c r="K17" i="31"/>
  <c r="J17" i="31"/>
  <c r="M16" i="31" s="1"/>
  <c r="O16" i="31"/>
  <c r="L16" i="31"/>
  <c r="K16" i="31"/>
  <c r="N16" i="31" s="1"/>
  <c r="J16" i="31"/>
  <c r="M33" i="30"/>
  <c r="L33" i="30"/>
  <c r="O33" i="30" s="1"/>
  <c r="K33" i="30"/>
  <c r="N33" i="30" s="1"/>
  <c r="J33" i="30"/>
  <c r="O31" i="30"/>
  <c r="N31" i="30"/>
  <c r="J31" i="30"/>
  <c r="M31" i="30" s="1"/>
  <c r="L30" i="30"/>
  <c r="K30" i="30"/>
  <c r="J30" i="30"/>
  <c r="M27" i="30" s="1"/>
  <c r="L29" i="30"/>
  <c r="K29" i="30"/>
  <c r="J29" i="30"/>
  <c r="L28" i="30"/>
  <c r="K28" i="30"/>
  <c r="J28" i="30"/>
  <c r="L27" i="30"/>
  <c r="K27" i="30"/>
  <c r="J27" i="30"/>
  <c r="L26" i="30"/>
  <c r="K26" i="30"/>
  <c r="J26" i="30"/>
  <c r="L25" i="30"/>
  <c r="K25" i="30"/>
  <c r="J25" i="30"/>
  <c r="L24" i="30"/>
  <c r="K24" i="30"/>
  <c r="J24" i="30"/>
  <c r="L23" i="30"/>
  <c r="K23" i="30"/>
  <c r="J23" i="30"/>
  <c r="L22" i="30"/>
  <c r="K22" i="30"/>
  <c r="J22" i="30"/>
  <c r="L21" i="30"/>
  <c r="K21" i="30"/>
  <c r="J21" i="30"/>
  <c r="L20" i="30"/>
  <c r="K20" i="30"/>
  <c r="J20" i="30"/>
  <c r="L19" i="30"/>
  <c r="K19" i="30"/>
  <c r="J19" i="30"/>
  <c r="L18" i="30"/>
  <c r="K18" i="30"/>
  <c r="J18" i="30"/>
  <c r="L17" i="30"/>
  <c r="K17" i="30"/>
  <c r="J17" i="30"/>
  <c r="L16" i="30"/>
  <c r="K16" i="30"/>
  <c r="J16" i="30"/>
  <c r="L31" i="29"/>
  <c r="O31" i="29" s="1"/>
  <c r="K31" i="29"/>
  <c r="N31" i="29" s="1"/>
  <c r="J31" i="29"/>
  <c r="M31" i="29" s="1"/>
  <c r="L30" i="29"/>
  <c r="K30" i="29"/>
  <c r="J30" i="29"/>
  <c r="O29" i="29"/>
  <c r="N29" i="29"/>
  <c r="L29" i="29"/>
  <c r="K29" i="29"/>
  <c r="J29" i="29"/>
  <c r="M29" i="29" s="1"/>
  <c r="L28" i="29"/>
  <c r="K28" i="29"/>
  <c r="J28" i="29"/>
  <c r="L27" i="29"/>
  <c r="K27" i="29"/>
  <c r="J27" i="29"/>
  <c r="L26" i="29"/>
  <c r="K26" i="29"/>
  <c r="J26" i="29"/>
  <c r="L25" i="29"/>
  <c r="K25" i="29"/>
  <c r="J25" i="29"/>
  <c r="M24" i="29" s="1"/>
  <c r="O24" i="29"/>
  <c r="L24" i="29"/>
  <c r="K24" i="29"/>
  <c r="J24" i="29"/>
  <c r="L23" i="29"/>
  <c r="K23" i="29"/>
  <c r="J23" i="29"/>
  <c r="L22" i="29"/>
  <c r="K22" i="29"/>
  <c r="J22" i="29"/>
  <c r="L21" i="29"/>
  <c r="K21" i="29"/>
  <c r="J21" i="29"/>
  <c r="L20" i="29"/>
  <c r="K20" i="29"/>
  <c r="J20" i="29"/>
  <c r="L19" i="29"/>
  <c r="K19" i="29"/>
  <c r="J19" i="29"/>
  <c r="L18" i="29"/>
  <c r="K18" i="29"/>
  <c r="J18" i="29"/>
  <c r="L17" i="29"/>
  <c r="O16" i="29" s="1"/>
  <c r="K17" i="29"/>
  <c r="J17" i="29"/>
  <c r="N16" i="29"/>
  <c r="L16" i="29"/>
  <c r="K16" i="29"/>
  <c r="J16" i="29"/>
  <c r="M16" i="29" l="1"/>
  <c r="M34" i="29" s="1"/>
  <c r="M35" i="29" s="1"/>
  <c r="M16" i="30"/>
  <c r="M36" i="30" s="1"/>
  <c r="M37" i="30" s="1"/>
  <c r="M20" i="31"/>
  <c r="M42" i="31" s="1"/>
  <c r="M43" i="31" s="1"/>
  <c r="N27" i="30"/>
  <c r="O27" i="30"/>
  <c r="N16" i="30"/>
  <c r="O16" i="30"/>
  <c r="O36" i="30" s="1"/>
  <c r="O37" i="30" s="1"/>
  <c r="N42" i="31"/>
  <c r="N43" i="31" s="1"/>
  <c r="O20" i="31"/>
  <c r="O42" i="31" s="1"/>
  <c r="O43" i="31" s="1"/>
  <c r="O34" i="29"/>
  <c r="O35" i="29" s="1"/>
  <c r="N24" i="29"/>
  <c r="N34" i="29" s="1"/>
  <c r="N35" i="29" s="1"/>
  <c r="J20" i="24"/>
  <c r="L31" i="9"/>
  <c r="O31" i="9" s="1"/>
  <c r="K31" i="9"/>
  <c r="N31" i="9" s="1"/>
  <c r="J31" i="9"/>
  <c r="M31" i="9" s="1"/>
  <c r="L27" i="6"/>
  <c r="O27" i="6" s="1"/>
  <c r="K27" i="6"/>
  <c r="N27" i="6" s="1"/>
  <c r="J27" i="6"/>
  <c r="M27" i="6" s="1"/>
  <c r="L33" i="8"/>
  <c r="K33" i="8"/>
  <c r="J33" i="8"/>
  <c r="L32" i="8"/>
  <c r="K32" i="8"/>
  <c r="J32" i="8"/>
  <c r="L31" i="8"/>
  <c r="K31" i="8"/>
  <c r="J31" i="8"/>
  <c r="L30" i="8"/>
  <c r="K30" i="8"/>
  <c r="J30" i="8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24" i="8"/>
  <c r="K24" i="8"/>
  <c r="J24" i="8"/>
  <c r="L23" i="8"/>
  <c r="K23" i="8"/>
  <c r="J23" i="8"/>
  <c r="L22" i="8"/>
  <c r="K22" i="8"/>
  <c r="J22" i="8"/>
  <c r="L21" i="8"/>
  <c r="K21" i="8"/>
  <c r="J21" i="8"/>
  <c r="L20" i="8"/>
  <c r="K20" i="8"/>
  <c r="J20" i="8"/>
  <c r="N42" i="25"/>
  <c r="M42" i="25"/>
  <c r="L42" i="25"/>
  <c r="O42" i="25" s="1"/>
  <c r="K42" i="25"/>
  <c r="J42" i="25"/>
  <c r="L41" i="25"/>
  <c r="O39" i="25" s="1"/>
  <c r="K41" i="25"/>
  <c r="J41" i="25"/>
  <c r="L40" i="25"/>
  <c r="K40" i="25"/>
  <c r="J40" i="25"/>
  <c r="L39" i="25"/>
  <c r="K39" i="25"/>
  <c r="J39" i="25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O20" i="4" s="1"/>
  <c r="K20" i="4"/>
  <c r="N20" i="4" s="1"/>
  <c r="J20" i="4"/>
  <c r="L34" i="14"/>
  <c r="K34" i="14"/>
  <c r="J34" i="14"/>
  <c r="L33" i="14"/>
  <c r="K33" i="14"/>
  <c r="J33" i="14"/>
  <c r="L32" i="14"/>
  <c r="K32" i="14"/>
  <c r="J32" i="14"/>
  <c r="L31" i="14"/>
  <c r="K31" i="14"/>
  <c r="J31" i="14"/>
  <c r="L30" i="14"/>
  <c r="K30" i="14"/>
  <c r="J30" i="14"/>
  <c r="L29" i="14"/>
  <c r="K29" i="14"/>
  <c r="J29" i="14"/>
  <c r="L28" i="14"/>
  <c r="K28" i="14"/>
  <c r="J28" i="14"/>
  <c r="L27" i="14"/>
  <c r="K27" i="14"/>
  <c r="J27" i="14"/>
  <c r="J22" i="14"/>
  <c r="J23" i="14"/>
  <c r="J24" i="14"/>
  <c r="J25" i="14"/>
  <c r="J26" i="14"/>
  <c r="L29" i="21"/>
  <c r="O29" i="21" s="1"/>
  <c r="K29" i="21"/>
  <c r="N29" i="21" s="1"/>
  <c r="J29" i="21"/>
  <c r="M29" i="21" s="1"/>
  <c r="L28" i="21"/>
  <c r="K28" i="21"/>
  <c r="J28" i="21"/>
  <c r="L27" i="21"/>
  <c r="O27" i="21" s="1"/>
  <c r="K27" i="21"/>
  <c r="N27" i="21" s="1"/>
  <c r="J27" i="21"/>
  <c r="M27" i="21" s="1"/>
  <c r="L26" i="21"/>
  <c r="K26" i="21"/>
  <c r="N24" i="21" s="1"/>
  <c r="J26" i="21"/>
  <c r="L25" i="21"/>
  <c r="K25" i="21"/>
  <c r="J25" i="21"/>
  <c r="L24" i="21"/>
  <c r="K24" i="21"/>
  <c r="J24" i="21"/>
  <c r="L33" i="20"/>
  <c r="O33" i="20" s="1"/>
  <c r="K33" i="20"/>
  <c r="N33" i="20" s="1"/>
  <c r="J33" i="20"/>
  <c r="M33" i="20" s="1"/>
  <c r="L32" i="20"/>
  <c r="K32" i="20"/>
  <c r="J32" i="20"/>
  <c r="M31" i="20"/>
  <c r="L31" i="20"/>
  <c r="O31" i="20" s="1"/>
  <c r="K31" i="20"/>
  <c r="N31" i="20" s="1"/>
  <c r="J31" i="20"/>
  <c r="L30" i="20"/>
  <c r="K30" i="20"/>
  <c r="N26" i="20" s="1"/>
  <c r="J30" i="20"/>
  <c r="L29" i="20"/>
  <c r="K29" i="20"/>
  <c r="J29" i="20"/>
  <c r="L28" i="20"/>
  <c r="K28" i="20"/>
  <c r="J28" i="20"/>
  <c r="L27" i="20"/>
  <c r="O26" i="20" s="1"/>
  <c r="K27" i="20"/>
  <c r="J27" i="20"/>
  <c r="L26" i="20"/>
  <c r="K26" i="20"/>
  <c r="J26" i="20"/>
  <c r="M26" i="20" s="1"/>
  <c r="L25" i="20"/>
  <c r="K25" i="20"/>
  <c r="J25" i="20"/>
  <c r="L24" i="20"/>
  <c r="K24" i="20"/>
  <c r="J24" i="20"/>
  <c r="L23" i="20"/>
  <c r="K23" i="20"/>
  <c r="J23" i="20"/>
  <c r="L22" i="20"/>
  <c r="K22" i="20"/>
  <c r="J22" i="20"/>
  <c r="L21" i="20"/>
  <c r="K21" i="20"/>
  <c r="J21" i="20"/>
  <c r="L20" i="20"/>
  <c r="K20" i="20"/>
  <c r="J20" i="20"/>
  <c r="L19" i="20"/>
  <c r="K19" i="20"/>
  <c r="J19" i="20"/>
  <c r="L18" i="20"/>
  <c r="K18" i="20"/>
  <c r="J18" i="20"/>
  <c r="L17" i="20"/>
  <c r="K17" i="20"/>
  <c r="J17" i="20"/>
  <c r="O16" i="20"/>
  <c r="L16" i="20"/>
  <c r="K16" i="20"/>
  <c r="J16" i="20"/>
  <c r="M16" i="20" s="1"/>
  <c r="L27" i="18"/>
  <c r="O27" i="18" s="1"/>
  <c r="K27" i="18"/>
  <c r="N27" i="18" s="1"/>
  <c r="J27" i="18"/>
  <c r="M27" i="18" s="1"/>
  <c r="L25" i="18"/>
  <c r="K25" i="18"/>
  <c r="J25" i="18"/>
  <c r="L24" i="18"/>
  <c r="K24" i="18"/>
  <c r="J24" i="18"/>
  <c r="L23" i="18"/>
  <c r="K23" i="18"/>
  <c r="J23" i="18"/>
  <c r="L22" i="18"/>
  <c r="K22" i="18"/>
  <c r="J22" i="18"/>
  <c r="L21" i="18"/>
  <c r="K21" i="18"/>
  <c r="J21" i="18"/>
  <c r="L20" i="18"/>
  <c r="K20" i="18"/>
  <c r="J20" i="18"/>
  <c r="L19" i="18"/>
  <c r="K19" i="18"/>
  <c r="J19" i="18"/>
  <c r="L18" i="18"/>
  <c r="K18" i="18"/>
  <c r="J18" i="18"/>
  <c r="L17" i="18"/>
  <c r="K17" i="18"/>
  <c r="J17" i="18"/>
  <c r="L16" i="18"/>
  <c r="K16" i="18"/>
  <c r="N16" i="18" s="1"/>
  <c r="J16" i="18"/>
  <c r="L27" i="24"/>
  <c r="K27" i="24"/>
  <c r="J27" i="24"/>
  <c r="L26" i="24"/>
  <c r="K26" i="24"/>
  <c r="J26" i="24"/>
  <c r="L25" i="24"/>
  <c r="K25" i="24"/>
  <c r="N25" i="24" s="1"/>
  <c r="J25" i="24"/>
  <c r="L24" i="16"/>
  <c r="O22" i="16" s="1"/>
  <c r="K24" i="16"/>
  <c r="J24" i="16"/>
  <c r="L23" i="16"/>
  <c r="K23" i="16"/>
  <c r="J23" i="16"/>
  <c r="L22" i="16"/>
  <c r="K22" i="16"/>
  <c r="J22" i="16"/>
  <c r="N31" i="15"/>
  <c r="L31" i="15"/>
  <c r="O31" i="15" s="1"/>
  <c r="K31" i="15"/>
  <c r="J31" i="15"/>
  <c r="M31" i="15" s="1"/>
  <c r="L30" i="15"/>
  <c r="K30" i="15"/>
  <c r="J30" i="15"/>
  <c r="L29" i="15"/>
  <c r="O29" i="15" s="1"/>
  <c r="K29" i="15"/>
  <c r="N29" i="15" s="1"/>
  <c r="J29" i="15"/>
  <c r="M29" i="15" s="1"/>
  <c r="L28" i="15"/>
  <c r="K28" i="15"/>
  <c r="J28" i="15"/>
  <c r="M24" i="15" s="1"/>
  <c r="L27" i="15"/>
  <c r="K27" i="15"/>
  <c r="J27" i="15"/>
  <c r="L26" i="15"/>
  <c r="K26" i="15"/>
  <c r="J26" i="15"/>
  <c r="L25" i="15"/>
  <c r="K25" i="15"/>
  <c r="J25" i="15"/>
  <c r="O24" i="15"/>
  <c r="N24" i="15"/>
  <c r="L24" i="15"/>
  <c r="K24" i="15"/>
  <c r="J24" i="15"/>
  <c r="L23" i="15"/>
  <c r="K23" i="15"/>
  <c r="J23" i="15"/>
  <c r="L22" i="15"/>
  <c r="K22" i="15"/>
  <c r="J22" i="15"/>
  <c r="L21" i="15"/>
  <c r="K21" i="15"/>
  <c r="J21" i="15"/>
  <c r="L20" i="15"/>
  <c r="K20" i="15"/>
  <c r="J20" i="15"/>
  <c r="L19" i="15"/>
  <c r="K19" i="15"/>
  <c r="J19" i="15"/>
  <c r="L18" i="15"/>
  <c r="K18" i="15"/>
  <c r="J18" i="15"/>
  <c r="L17" i="15"/>
  <c r="K17" i="15"/>
  <c r="J17" i="15"/>
  <c r="M16" i="15"/>
  <c r="L16" i="15"/>
  <c r="O16" i="15" s="1"/>
  <c r="K16" i="15"/>
  <c r="N16" i="15" s="1"/>
  <c r="J16" i="15"/>
  <c r="L23" i="21"/>
  <c r="K23" i="21"/>
  <c r="J23" i="21"/>
  <c r="L22" i="21"/>
  <c r="K22" i="21"/>
  <c r="J22" i="21"/>
  <c r="L21" i="21"/>
  <c r="K21" i="21"/>
  <c r="J21" i="21"/>
  <c r="L20" i="21"/>
  <c r="K20" i="21"/>
  <c r="J20" i="21"/>
  <c r="L19" i="21"/>
  <c r="K19" i="21"/>
  <c r="J19" i="21"/>
  <c r="L18" i="21"/>
  <c r="K18" i="21"/>
  <c r="J18" i="21"/>
  <c r="L17" i="21"/>
  <c r="K17" i="21"/>
  <c r="J17" i="21"/>
  <c r="L16" i="21"/>
  <c r="K16" i="21"/>
  <c r="J16" i="21"/>
  <c r="L38" i="14"/>
  <c r="K38" i="14"/>
  <c r="J38" i="14"/>
  <c r="L37" i="14"/>
  <c r="K37" i="14"/>
  <c r="J37" i="14"/>
  <c r="L36" i="14"/>
  <c r="K36" i="14"/>
  <c r="J36" i="14"/>
  <c r="L35" i="14"/>
  <c r="K35" i="14"/>
  <c r="J35" i="14"/>
  <c r="L25" i="16"/>
  <c r="O25" i="16" s="1"/>
  <c r="K25" i="16"/>
  <c r="N25" i="16" s="1"/>
  <c r="J25" i="16"/>
  <c r="M25" i="16" s="1"/>
  <c r="L21" i="16"/>
  <c r="O21" i="16" s="1"/>
  <c r="K21" i="16"/>
  <c r="N21" i="16" s="1"/>
  <c r="J21" i="16"/>
  <c r="M21" i="16" s="1"/>
  <c r="L20" i="16"/>
  <c r="K20" i="16"/>
  <c r="J20" i="16"/>
  <c r="L19" i="16"/>
  <c r="K19" i="16"/>
  <c r="J19" i="16"/>
  <c r="L18" i="16"/>
  <c r="K18" i="16"/>
  <c r="J18" i="16"/>
  <c r="L17" i="16"/>
  <c r="K17" i="16"/>
  <c r="J17" i="16"/>
  <c r="L16" i="16"/>
  <c r="K16" i="16"/>
  <c r="J16" i="16"/>
  <c r="M26" i="11"/>
  <c r="L26" i="11"/>
  <c r="O26" i="11" s="1"/>
  <c r="K26" i="11"/>
  <c r="N26" i="11" s="1"/>
  <c r="J26" i="11"/>
  <c r="L25" i="11"/>
  <c r="K25" i="11"/>
  <c r="J25" i="11"/>
  <c r="L24" i="11"/>
  <c r="K24" i="11"/>
  <c r="J24" i="11"/>
  <c r="M23" i="11"/>
  <c r="L23" i="11"/>
  <c r="O23" i="11" s="1"/>
  <c r="K23" i="11"/>
  <c r="N23" i="11" s="1"/>
  <c r="J23" i="11"/>
  <c r="O22" i="11"/>
  <c r="L22" i="11"/>
  <c r="K22" i="11"/>
  <c r="N22" i="11" s="1"/>
  <c r="J22" i="11"/>
  <c r="M22" i="11" s="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L16" i="11"/>
  <c r="O16" i="11" s="1"/>
  <c r="K16" i="11"/>
  <c r="J16" i="11"/>
  <c r="L26" i="23"/>
  <c r="K26" i="23"/>
  <c r="J26" i="23"/>
  <c r="L32" i="23"/>
  <c r="K32" i="23"/>
  <c r="J32" i="23"/>
  <c r="L31" i="23"/>
  <c r="K31" i="23"/>
  <c r="J31" i="23"/>
  <c r="L30" i="23"/>
  <c r="K30" i="23"/>
  <c r="J30" i="23"/>
  <c r="L29" i="23"/>
  <c r="K29" i="23"/>
  <c r="J29" i="23"/>
  <c r="L28" i="23"/>
  <c r="K28" i="23"/>
  <c r="J28" i="23"/>
  <c r="L27" i="23"/>
  <c r="K27" i="23"/>
  <c r="J27" i="23"/>
  <c r="L25" i="23"/>
  <c r="K25" i="23"/>
  <c r="J25" i="23"/>
  <c r="L24" i="23"/>
  <c r="K24" i="23"/>
  <c r="J24" i="23"/>
  <c r="L23" i="23"/>
  <c r="K23" i="23"/>
  <c r="J23" i="23"/>
  <c r="L22" i="23"/>
  <c r="K22" i="23"/>
  <c r="J22" i="23"/>
  <c r="L21" i="23"/>
  <c r="K21" i="23"/>
  <c r="J21" i="23"/>
  <c r="L20" i="23"/>
  <c r="K20" i="23"/>
  <c r="J20" i="23"/>
  <c r="L19" i="23"/>
  <c r="K19" i="23"/>
  <c r="J19" i="23"/>
  <c r="L18" i="23"/>
  <c r="K18" i="23"/>
  <c r="J18" i="23"/>
  <c r="L17" i="23"/>
  <c r="K17" i="23"/>
  <c r="J17" i="23"/>
  <c r="L16" i="23"/>
  <c r="K16" i="23"/>
  <c r="J16" i="23"/>
  <c r="J20" i="9"/>
  <c r="K20" i="9"/>
  <c r="L20" i="9"/>
  <c r="J27" i="9"/>
  <c r="K27" i="9"/>
  <c r="L27" i="9"/>
  <c r="J28" i="9"/>
  <c r="K28" i="9"/>
  <c r="L28" i="9"/>
  <c r="J29" i="9"/>
  <c r="K29" i="9"/>
  <c r="L29" i="9"/>
  <c r="J30" i="9"/>
  <c r="K30" i="9"/>
  <c r="L30" i="9"/>
  <c r="L37" i="8"/>
  <c r="K37" i="8"/>
  <c r="J37" i="8"/>
  <c r="M34" i="8" s="1"/>
  <c r="L36" i="8"/>
  <c r="K36" i="8"/>
  <c r="J36" i="8"/>
  <c r="L35" i="8"/>
  <c r="K35" i="8"/>
  <c r="J35" i="8"/>
  <c r="L34" i="8"/>
  <c r="K34" i="8"/>
  <c r="J34" i="8"/>
  <c r="L32" i="9"/>
  <c r="O32" i="9" s="1"/>
  <c r="K32" i="9"/>
  <c r="N32" i="9" s="1"/>
  <c r="J32" i="9"/>
  <c r="M32" i="9" s="1"/>
  <c r="L26" i="9"/>
  <c r="K26" i="9"/>
  <c r="J26" i="9"/>
  <c r="L25" i="9"/>
  <c r="K25" i="9"/>
  <c r="J25" i="9"/>
  <c r="L24" i="9"/>
  <c r="K24" i="9"/>
  <c r="J24" i="9"/>
  <c r="L23" i="9"/>
  <c r="K23" i="9"/>
  <c r="J23" i="9"/>
  <c r="L22" i="9"/>
  <c r="K22" i="9"/>
  <c r="J22" i="9"/>
  <c r="L21" i="9"/>
  <c r="K21" i="9"/>
  <c r="J21" i="9"/>
  <c r="L19" i="9"/>
  <c r="K19" i="9"/>
  <c r="J19" i="9"/>
  <c r="L18" i="9"/>
  <c r="K18" i="9"/>
  <c r="J18" i="9"/>
  <c r="L17" i="9"/>
  <c r="K17" i="9"/>
  <c r="J17" i="9"/>
  <c r="L16" i="9"/>
  <c r="K16" i="9"/>
  <c r="J16" i="9"/>
  <c r="L18" i="8"/>
  <c r="K18" i="8"/>
  <c r="J18" i="8"/>
  <c r="L39" i="8"/>
  <c r="O39" i="8" s="1"/>
  <c r="K39" i="8"/>
  <c r="N39" i="8" s="1"/>
  <c r="J39" i="8"/>
  <c r="M39" i="8" s="1"/>
  <c r="L19" i="8"/>
  <c r="K19" i="8"/>
  <c r="J19" i="8"/>
  <c r="L17" i="8"/>
  <c r="K17" i="8"/>
  <c r="J17" i="8"/>
  <c r="L16" i="8"/>
  <c r="K16" i="8"/>
  <c r="J16" i="8"/>
  <c r="J25" i="7"/>
  <c r="K25" i="7"/>
  <c r="L25" i="7"/>
  <c r="J23" i="7"/>
  <c r="K23" i="7"/>
  <c r="L23" i="7"/>
  <c r="J22" i="7"/>
  <c r="K22" i="7"/>
  <c r="L22" i="7"/>
  <c r="J21" i="7"/>
  <c r="K21" i="7"/>
  <c r="L21" i="7"/>
  <c r="L33" i="7"/>
  <c r="O33" i="7" s="1"/>
  <c r="K33" i="7"/>
  <c r="N33" i="7" s="1"/>
  <c r="J33" i="7"/>
  <c r="M33" i="7" s="1"/>
  <c r="L30" i="7"/>
  <c r="K30" i="7"/>
  <c r="J30" i="7"/>
  <c r="L29" i="7"/>
  <c r="K29" i="7"/>
  <c r="J29" i="7"/>
  <c r="L28" i="7"/>
  <c r="K28" i="7"/>
  <c r="J28" i="7"/>
  <c r="L27" i="7"/>
  <c r="K27" i="7"/>
  <c r="J27" i="7"/>
  <c r="L26" i="7"/>
  <c r="O26" i="7" s="1"/>
  <c r="K26" i="7"/>
  <c r="N26" i="7" s="1"/>
  <c r="J26" i="7"/>
  <c r="M26" i="7" s="1"/>
  <c r="J31" i="7"/>
  <c r="M31" i="7" s="1"/>
  <c r="K31" i="7"/>
  <c r="N31" i="7" s="1"/>
  <c r="L31" i="7"/>
  <c r="O31" i="7" s="1"/>
  <c r="J32" i="7"/>
  <c r="K32" i="7"/>
  <c r="L32" i="7"/>
  <c r="L17" i="6"/>
  <c r="L18" i="6"/>
  <c r="K17" i="6"/>
  <c r="K18" i="6"/>
  <c r="J17" i="6"/>
  <c r="J18" i="6"/>
  <c r="L28" i="6"/>
  <c r="O28" i="6" s="1"/>
  <c r="K28" i="6"/>
  <c r="N28" i="6" s="1"/>
  <c r="J28" i="6"/>
  <c r="M28" i="6" s="1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N26" i="27"/>
  <c r="M26" i="27"/>
  <c r="L26" i="27"/>
  <c r="O26" i="27" s="1"/>
  <c r="K26" i="27"/>
  <c r="J26" i="27"/>
  <c r="L25" i="27"/>
  <c r="K25" i="27"/>
  <c r="J25" i="27"/>
  <c r="L24" i="27"/>
  <c r="K24" i="27"/>
  <c r="J24" i="27"/>
  <c r="N23" i="27"/>
  <c r="M23" i="27"/>
  <c r="L23" i="27"/>
  <c r="O23" i="27" s="1"/>
  <c r="K23" i="27"/>
  <c r="J23" i="27"/>
  <c r="O22" i="27"/>
  <c r="L22" i="27"/>
  <c r="K22" i="27"/>
  <c r="N22" i="27" s="1"/>
  <c r="J22" i="27"/>
  <c r="M22" i="27" s="1"/>
  <c r="L21" i="27"/>
  <c r="K21" i="27"/>
  <c r="J21" i="27"/>
  <c r="L20" i="27"/>
  <c r="K20" i="27"/>
  <c r="J20" i="27"/>
  <c r="L19" i="27"/>
  <c r="K19" i="27"/>
  <c r="J19" i="27"/>
  <c r="L18" i="27"/>
  <c r="K18" i="27"/>
  <c r="J18" i="27"/>
  <c r="L17" i="27"/>
  <c r="K17" i="27"/>
  <c r="J17" i="27"/>
  <c r="L16" i="27"/>
  <c r="K16" i="27"/>
  <c r="J16" i="27"/>
  <c r="M24" i="21" l="1"/>
  <c r="M16" i="21"/>
  <c r="M19" i="18"/>
  <c r="O25" i="24"/>
  <c r="M25" i="24"/>
  <c r="O34" i="8"/>
  <c r="N16" i="27"/>
  <c r="N36" i="30"/>
  <c r="N37" i="30" s="1"/>
  <c r="M38" i="30" s="1"/>
  <c r="M39" i="30" s="1"/>
  <c r="M44" i="31"/>
  <c r="M45" i="31" s="1"/>
  <c r="O20" i="8"/>
  <c r="M20" i="4"/>
  <c r="M36" i="29"/>
  <c r="M37" i="29" s="1"/>
  <c r="N22" i="16"/>
  <c r="M20" i="23"/>
  <c r="N20" i="23"/>
  <c r="O23" i="6"/>
  <c r="N16" i="20"/>
  <c r="M23" i="18"/>
  <c r="M16" i="18"/>
  <c r="O16" i="18"/>
  <c r="N19" i="18"/>
  <c r="N23" i="18"/>
  <c r="O19" i="18"/>
  <c r="O23" i="18"/>
  <c r="M16" i="16"/>
  <c r="M22" i="16"/>
  <c r="M29" i="16" s="1"/>
  <c r="M30" i="16" s="1"/>
  <c r="O27" i="9"/>
  <c r="M20" i="8"/>
  <c r="N20" i="8"/>
  <c r="N34" i="8"/>
  <c r="M39" i="25"/>
  <c r="N39" i="25"/>
  <c r="O35" i="14"/>
  <c r="O24" i="21"/>
  <c r="M33" i="21"/>
  <c r="M34" i="21" s="1"/>
  <c r="O16" i="21"/>
  <c r="N16" i="21"/>
  <c r="N33" i="21" s="1"/>
  <c r="N34" i="21" s="1"/>
  <c r="O36" i="20"/>
  <c r="O37" i="20" s="1"/>
  <c r="N36" i="20"/>
  <c r="N37" i="20" s="1"/>
  <c r="M36" i="20"/>
  <c r="M37" i="20" s="1"/>
  <c r="O16" i="16"/>
  <c r="O29" i="16" s="1"/>
  <c r="O30" i="16" s="1"/>
  <c r="N16" i="16"/>
  <c r="N35" i="15"/>
  <c r="N36" i="15" s="1"/>
  <c r="O35" i="15"/>
  <c r="O36" i="15" s="1"/>
  <c r="M35" i="15"/>
  <c r="M36" i="15" s="1"/>
  <c r="N35" i="14"/>
  <c r="M35" i="14"/>
  <c r="N16" i="11"/>
  <c r="N30" i="11" s="1"/>
  <c r="N31" i="11" s="1"/>
  <c r="M16" i="11"/>
  <c r="M30" i="11" s="1"/>
  <c r="M31" i="11" s="1"/>
  <c r="O30" i="11"/>
  <c r="O31" i="11" s="1"/>
  <c r="O20" i="23"/>
  <c r="N16" i="23"/>
  <c r="O16" i="23"/>
  <c r="M16" i="23"/>
  <c r="M16" i="9"/>
  <c r="N27" i="9"/>
  <c r="M27" i="9"/>
  <c r="M16" i="8"/>
  <c r="N16" i="9"/>
  <c r="O16" i="9"/>
  <c r="N16" i="8"/>
  <c r="O16" i="8"/>
  <c r="N23" i="6"/>
  <c r="O19" i="6"/>
  <c r="M23" i="6"/>
  <c r="M19" i="6"/>
  <c r="N19" i="6"/>
  <c r="O16" i="27"/>
  <c r="O30" i="27" s="1"/>
  <c r="O31" i="27" s="1"/>
  <c r="M16" i="27"/>
  <c r="M30" i="27"/>
  <c r="M31" i="27" s="1"/>
  <c r="N30" i="27"/>
  <c r="N31" i="27" s="1"/>
  <c r="M31" i="18" l="1"/>
  <c r="M32" i="18" s="1"/>
  <c r="N29" i="16"/>
  <c r="N30" i="16" s="1"/>
  <c r="M31" i="16" s="1"/>
  <c r="M32" i="16" s="1"/>
  <c r="N31" i="18"/>
  <c r="N32" i="18" s="1"/>
  <c r="M37" i="15"/>
  <c r="M38" i="15" s="1"/>
  <c r="O31" i="18"/>
  <c r="O32" i="18" s="1"/>
  <c r="O36" i="9"/>
  <c r="O37" i="9" s="1"/>
  <c r="O33" i="21"/>
  <c r="O34" i="21" s="1"/>
  <c r="M35" i="21" s="1"/>
  <c r="M36" i="21" s="1"/>
  <c r="M38" i="20"/>
  <c r="M39" i="20" s="1"/>
  <c r="M32" i="11"/>
  <c r="M33" i="11" s="1"/>
  <c r="M36" i="9"/>
  <c r="M37" i="9" s="1"/>
  <c r="N36" i="9"/>
  <c r="N37" i="9" s="1"/>
  <c r="M43" i="8"/>
  <c r="M44" i="8" s="1"/>
  <c r="O43" i="8"/>
  <c r="O44" i="8" s="1"/>
  <c r="N43" i="8"/>
  <c r="N44" i="8" s="1"/>
  <c r="M32" i="27"/>
  <c r="M33" i="27" s="1"/>
  <c r="M33" i="18" l="1"/>
  <c r="M34" i="18" s="1"/>
  <c r="M38" i="9"/>
  <c r="M39" i="9" s="1"/>
  <c r="M45" i="8"/>
  <c r="M46" i="8" s="1"/>
  <c r="J37" i="25" l="1"/>
  <c r="K37" i="25"/>
  <c r="L37" i="25"/>
  <c r="J24" i="25"/>
  <c r="K24" i="25"/>
  <c r="L24" i="25"/>
  <c r="J30" i="25"/>
  <c r="K30" i="25"/>
  <c r="L30" i="25"/>
  <c r="L22" i="22"/>
  <c r="K22" i="22"/>
  <c r="J22" i="22"/>
  <c r="L21" i="22"/>
  <c r="K21" i="22"/>
  <c r="J21" i="22"/>
  <c r="L20" i="22"/>
  <c r="K20" i="22"/>
  <c r="J20" i="22"/>
  <c r="L19" i="22"/>
  <c r="K19" i="22"/>
  <c r="J19" i="22"/>
  <c r="L18" i="22"/>
  <c r="K18" i="22"/>
  <c r="J18" i="22"/>
  <c r="L17" i="22"/>
  <c r="K17" i="22"/>
  <c r="J17" i="22"/>
  <c r="L16" i="22"/>
  <c r="K16" i="22"/>
  <c r="J16" i="22"/>
  <c r="J23" i="22"/>
  <c r="M23" i="22" s="1"/>
  <c r="K23" i="22"/>
  <c r="L23" i="22"/>
  <c r="L26" i="3"/>
  <c r="L27" i="3"/>
  <c r="K26" i="3"/>
  <c r="K27" i="3"/>
  <c r="J27" i="3"/>
  <c r="J26" i="3"/>
  <c r="L25" i="3"/>
  <c r="K25" i="3"/>
  <c r="J25" i="3"/>
  <c r="J19" i="3"/>
  <c r="L17" i="3"/>
  <c r="L18" i="3"/>
  <c r="K17" i="3"/>
  <c r="K18" i="3"/>
  <c r="J17" i="3"/>
  <c r="J18" i="3"/>
  <c r="J16" i="3"/>
  <c r="O26" i="1"/>
  <c r="N26" i="1"/>
  <c r="M26" i="1"/>
  <c r="J24" i="1"/>
  <c r="K24" i="1"/>
  <c r="L24" i="1"/>
  <c r="L23" i="1"/>
  <c r="K23" i="1"/>
  <c r="J23" i="1"/>
  <c r="J20" i="1"/>
  <c r="K20" i="1"/>
  <c r="L20" i="1"/>
  <c r="L38" i="25"/>
  <c r="K38" i="25"/>
  <c r="J38" i="25"/>
  <c r="L36" i="25"/>
  <c r="K36" i="25"/>
  <c r="J36" i="25"/>
  <c r="L35" i="25"/>
  <c r="K35" i="25"/>
  <c r="J35" i="25"/>
  <c r="L34" i="25"/>
  <c r="K34" i="25"/>
  <c r="J34" i="25"/>
  <c r="L33" i="25"/>
  <c r="K33" i="25"/>
  <c r="J33" i="25"/>
  <c r="L31" i="25"/>
  <c r="K31" i="25"/>
  <c r="J31" i="25"/>
  <c r="L29" i="25"/>
  <c r="K29" i="25"/>
  <c r="J29" i="25"/>
  <c r="L28" i="25"/>
  <c r="K28" i="25"/>
  <c r="J28" i="25"/>
  <c r="L27" i="25"/>
  <c r="K27" i="25"/>
  <c r="J27" i="25"/>
  <c r="L26" i="25"/>
  <c r="K26" i="25"/>
  <c r="J26" i="25"/>
  <c r="L25" i="25"/>
  <c r="K25" i="25"/>
  <c r="J25" i="25"/>
  <c r="L23" i="25"/>
  <c r="K23" i="25"/>
  <c r="J23" i="25"/>
  <c r="L22" i="25"/>
  <c r="K22" i="25"/>
  <c r="J22" i="25"/>
  <c r="L21" i="25"/>
  <c r="K21" i="25"/>
  <c r="J21" i="25"/>
  <c r="L20" i="25"/>
  <c r="K20" i="25"/>
  <c r="J20" i="25"/>
  <c r="L19" i="25"/>
  <c r="K19" i="25"/>
  <c r="J19" i="25"/>
  <c r="L18" i="25"/>
  <c r="K18" i="25"/>
  <c r="J18" i="25"/>
  <c r="L17" i="25"/>
  <c r="K17" i="25"/>
  <c r="J17" i="25"/>
  <c r="L16" i="25"/>
  <c r="K16" i="25"/>
  <c r="J16" i="25"/>
  <c r="M16" i="3" l="1"/>
  <c r="M16" i="22"/>
  <c r="M26" i="25"/>
  <c r="O26" i="25"/>
  <c r="N16" i="25"/>
  <c r="N16" i="22"/>
  <c r="O16" i="22"/>
  <c r="N26" i="25"/>
  <c r="O16" i="25"/>
  <c r="M16" i="25"/>
  <c r="L29" i="24"/>
  <c r="K29" i="24"/>
  <c r="J29" i="24"/>
  <c r="L28" i="24"/>
  <c r="O28" i="24" s="1"/>
  <c r="K28" i="24"/>
  <c r="N28" i="24" s="1"/>
  <c r="J28" i="24"/>
  <c r="M28" i="24" s="1"/>
  <c r="L24" i="24"/>
  <c r="K24" i="24"/>
  <c r="J24" i="24"/>
  <c r="L23" i="24"/>
  <c r="K23" i="24"/>
  <c r="J23" i="24"/>
  <c r="L22" i="24"/>
  <c r="K22" i="24"/>
  <c r="J22" i="24"/>
  <c r="L21" i="24"/>
  <c r="K21" i="24"/>
  <c r="J21" i="24"/>
  <c r="L20" i="24"/>
  <c r="K20" i="24"/>
  <c r="L19" i="24"/>
  <c r="K19" i="24"/>
  <c r="J19" i="24"/>
  <c r="L18" i="24"/>
  <c r="K18" i="24"/>
  <c r="J18" i="24"/>
  <c r="L17" i="24"/>
  <c r="K17" i="24"/>
  <c r="J17" i="24"/>
  <c r="L16" i="24"/>
  <c r="K16" i="24"/>
  <c r="J16" i="24"/>
  <c r="L37" i="23"/>
  <c r="O37" i="23" s="1"/>
  <c r="K37" i="23"/>
  <c r="N37" i="23" s="1"/>
  <c r="J37" i="23"/>
  <c r="M37" i="23" s="1"/>
  <c r="L26" i="22"/>
  <c r="O26" i="22" s="1"/>
  <c r="K26" i="22"/>
  <c r="N26" i="22" s="1"/>
  <c r="J26" i="22"/>
  <c r="M26" i="22" s="1"/>
  <c r="L25" i="22"/>
  <c r="O25" i="22" s="1"/>
  <c r="K25" i="22"/>
  <c r="N25" i="22" s="1"/>
  <c r="J25" i="22"/>
  <c r="M25" i="22" s="1"/>
  <c r="M30" i="22" s="1"/>
  <c r="O23" i="22"/>
  <c r="N23" i="22"/>
  <c r="O30" i="22" l="1"/>
  <c r="O31" i="22" s="1"/>
  <c r="N30" i="22"/>
  <c r="N31" i="22" s="1"/>
  <c r="O16" i="24"/>
  <c r="N20" i="24"/>
  <c r="O20" i="24"/>
  <c r="M16" i="24"/>
  <c r="M20" i="24"/>
  <c r="N16" i="24"/>
  <c r="N34" i="24" s="1"/>
  <c r="N35" i="24" s="1"/>
  <c r="M41" i="23"/>
  <c r="M42" i="23" s="1"/>
  <c r="N41" i="23"/>
  <c r="N42" i="23" s="1"/>
  <c r="O41" i="23"/>
  <c r="O42" i="23" s="1"/>
  <c r="N46" i="25"/>
  <c r="N47" i="25" s="1"/>
  <c r="M46" i="25"/>
  <c r="M47" i="25" s="1"/>
  <c r="O46" i="25"/>
  <c r="O47" i="25" s="1"/>
  <c r="O34" i="24" l="1"/>
  <c r="O35" i="24" s="1"/>
  <c r="M34" i="24"/>
  <c r="M35" i="24" s="1"/>
  <c r="M36" i="24" s="1"/>
  <c r="M37" i="24" s="1"/>
  <c r="M43" i="23"/>
  <c r="M44" i="23" s="1"/>
  <c r="M48" i="25"/>
  <c r="M49" i="25" s="1"/>
  <c r="M31" i="22"/>
  <c r="M32" i="22" s="1"/>
  <c r="M33" i="22" s="1"/>
  <c r="L39" i="14" l="1"/>
  <c r="O39" i="14" s="1"/>
  <c r="K39" i="14"/>
  <c r="N39" i="14" s="1"/>
  <c r="J39" i="14"/>
  <c r="M39" i="14" s="1"/>
  <c r="L26" i="14"/>
  <c r="K26" i="14"/>
  <c r="L25" i="14"/>
  <c r="K25" i="14"/>
  <c r="L24" i="14"/>
  <c r="K24" i="14"/>
  <c r="L23" i="14"/>
  <c r="K23" i="14"/>
  <c r="L22" i="14"/>
  <c r="K22" i="14"/>
  <c r="L21" i="14"/>
  <c r="K21" i="14"/>
  <c r="J21" i="14"/>
  <c r="M21" i="14" s="1"/>
  <c r="L20" i="14"/>
  <c r="K20" i="14"/>
  <c r="J20" i="14"/>
  <c r="L19" i="14"/>
  <c r="K19" i="14"/>
  <c r="J19" i="14"/>
  <c r="L18" i="14"/>
  <c r="K18" i="14"/>
  <c r="J18" i="14"/>
  <c r="L17" i="14"/>
  <c r="K17" i="14"/>
  <c r="J17" i="14"/>
  <c r="L16" i="14"/>
  <c r="K16" i="14"/>
  <c r="J16" i="14"/>
  <c r="L32" i="13"/>
  <c r="O32" i="13" s="1"/>
  <c r="K32" i="13"/>
  <c r="N32" i="13" s="1"/>
  <c r="J32" i="13"/>
  <c r="M32" i="13" s="1"/>
  <c r="L31" i="13"/>
  <c r="O31" i="13" s="1"/>
  <c r="K31" i="13"/>
  <c r="N31" i="13" s="1"/>
  <c r="J31" i="13"/>
  <c r="M31" i="13" s="1"/>
  <c r="L30" i="13"/>
  <c r="K30" i="13"/>
  <c r="J30" i="13"/>
  <c r="L29" i="13"/>
  <c r="K29" i="13"/>
  <c r="J29" i="13"/>
  <c r="L28" i="13"/>
  <c r="K28" i="13"/>
  <c r="J28" i="13"/>
  <c r="L27" i="13"/>
  <c r="K27" i="13"/>
  <c r="J27" i="13"/>
  <c r="L26" i="13"/>
  <c r="K26" i="13"/>
  <c r="J26" i="13"/>
  <c r="L25" i="13"/>
  <c r="K25" i="13"/>
  <c r="J25" i="13"/>
  <c r="L24" i="13"/>
  <c r="K24" i="13"/>
  <c r="J24" i="13"/>
  <c r="L23" i="13"/>
  <c r="K23" i="13"/>
  <c r="J23" i="13"/>
  <c r="L22" i="13"/>
  <c r="K22" i="13"/>
  <c r="J22" i="13"/>
  <c r="L21" i="13"/>
  <c r="K21" i="13"/>
  <c r="J21" i="13"/>
  <c r="L20" i="13"/>
  <c r="K20" i="13"/>
  <c r="J20" i="13"/>
  <c r="L19" i="13"/>
  <c r="K19" i="13"/>
  <c r="J19" i="13"/>
  <c r="L18" i="13"/>
  <c r="K18" i="13"/>
  <c r="J18" i="13"/>
  <c r="L17" i="13"/>
  <c r="K17" i="13"/>
  <c r="J17" i="13"/>
  <c r="L16" i="13"/>
  <c r="K16" i="13"/>
  <c r="J16" i="13"/>
  <c r="L26" i="12"/>
  <c r="O26" i="12" s="1"/>
  <c r="K26" i="12"/>
  <c r="N26" i="12" s="1"/>
  <c r="J26" i="12"/>
  <c r="M26" i="12" s="1"/>
  <c r="L24" i="12"/>
  <c r="O24" i="12" s="1"/>
  <c r="K24" i="12"/>
  <c r="N24" i="12" s="1"/>
  <c r="J24" i="12"/>
  <c r="M24" i="12" s="1"/>
  <c r="L23" i="12"/>
  <c r="K23" i="12"/>
  <c r="J23" i="12"/>
  <c r="L22" i="12"/>
  <c r="K22" i="12"/>
  <c r="J22" i="12"/>
  <c r="L21" i="12"/>
  <c r="K21" i="12"/>
  <c r="J21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L16" i="12"/>
  <c r="K16" i="12"/>
  <c r="J16" i="12"/>
  <c r="L24" i="7"/>
  <c r="K24" i="7"/>
  <c r="J24" i="7"/>
  <c r="M16" i="7" s="1"/>
  <c r="L20" i="7"/>
  <c r="K20" i="7"/>
  <c r="J20" i="7"/>
  <c r="L19" i="7"/>
  <c r="K19" i="7"/>
  <c r="J19" i="7"/>
  <c r="L18" i="7"/>
  <c r="K18" i="7"/>
  <c r="J18" i="7"/>
  <c r="L17" i="7"/>
  <c r="K17" i="7"/>
  <c r="J17" i="7"/>
  <c r="L16" i="7"/>
  <c r="K16" i="7"/>
  <c r="J16" i="7"/>
  <c r="L16" i="6"/>
  <c r="K16" i="6"/>
  <c r="J16" i="6"/>
  <c r="L40" i="4"/>
  <c r="K40" i="4"/>
  <c r="J40" i="4"/>
  <c r="L39" i="4"/>
  <c r="O39" i="4" s="1"/>
  <c r="K39" i="4"/>
  <c r="N39" i="4" s="1"/>
  <c r="J39" i="4"/>
  <c r="M39" i="4" s="1"/>
  <c r="L37" i="4"/>
  <c r="K37" i="4"/>
  <c r="J37" i="4"/>
  <c r="L36" i="4"/>
  <c r="K36" i="4"/>
  <c r="J36" i="4"/>
  <c r="L35" i="4"/>
  <c r="K35" i="4"/>
  <c r="J35" i="4"/>
  <c r="L34" i="4"/>
  <c r="K34" i="4"/>
  <c r="J34" i="4"/>
  <c r="L19" i="4"/>
  <c r="K19" i="4"/>
  <c r="J19" i="4"/>
  <c r="L17" i="4"/>
  <c r="K17" i="4"/>
  <c r="J17" i="4"/>
  <c r="L16" i="4"/>
  <c r="K16" i="4"/>
  <c r="J16" i="4"/>
  <c r="L28" i="3"/>
  <c r="O28" i="3" s="1"/>
  <c r="K28" i="3"/>
  <c r="N28" i="3" s="1"/>
  <c r="J28" i="3"/>
  <c r="M28" i="3" s="1"/>
  <c r="L24" i="3"/>
  <c r="O24" i="3" s="1"/>
  <c r="K24" i="3"/>
  <c r="N24" i="3" s="1"/>
  <c r="J24" i="3"/>
  <c r="M24" i="3" s="1"/>
  <c r="L23" i="3"/>
  <c r="K23" i="3"/>
  <c r="J23" i="3"/>
  <c r="L22" i="3"/>
  <c r="K22" i="3"/>
  <c r="J22" i="3"/>
  <c r="L21" i="3"/>
  <c r="K21" i="3"/>
  <c r="J21" i="3"/>
  <c r="L20" i="3"/>
  <c r="K20" i="3"/>
  <c r="J20" i="3"/>
  <c r="L19" i="3"/>
  <c r="K19" i="3"/>
  <c r="L16" i="3"/>
  <c r="K16" i="3"/>
  <c r="L27" i="1"/>
  <c r="K27" i="1"/>
  <c r="J27" i="1"/>
  <c r="L26" i="1"/>
  <c r="K26" i="1"/>
  <c r="J26" i="1"/>
  <c r="L25" i="1"/>
  <c r="O23" i="1" s="1"/>
  <c r="K25" i="1"/>
  <c r="N23" i="1" s="1"/>
  <c r="J25" i="1"/>
  <c r="M23" i="1" s="1"/>
  <c r="L22" i="1"/>
  <c r="O22" i="1" s="1"/>
  <c r="K22" i="1"/>
  <c r="N22" i="1" s="1"/>
  <c r="J22" i="1"/>
  <c r="M22" i="1" s="1"/>
  <c r="L21" i="1"/>
  <c r="K21" i="1"/>
  <c r="J21" i="1"/>
  <c r="L19" i="1"/>
  <c r="K19" i="1"/>
  <c r="J19" i="1"/>
  <c r="L18" i="1"/>
  <c r="K18" i="1"/>
  <c r="J18" i="1"/>
  <c r="M16" i="1" s="1"/>
  <c r="L17" i="1"/>
  <c r="K17" i="1"/>
  <c r="J17" i="1"/>
  <c r="L16" i="1"/>
  <c r="K16" i="1"/>
  <c r="J16" i="1"/>
  <c r="M30" i="1" l="1"/>
  <c r="M31" i="1" s="1"/>
  <c r="M16" i="14"/>
  <c r="O16" i="14"/>
  <c r="N21" i="14"/>
  <c r="O21" i="14"/>
  <c r="N16" i="14"/>
  <c r="N27" i="13"/>
  <c r="O16" i="13"/>
  <c r="M16" i="13"/>
  <c r="O27" i="13"/>
  <c r="N16" i="13"/>
  <c r="N36" i="13" s="1"/>
  <c r="N37" i="13" s="1"/>
  <c r="M27" i="13"/>
  <c r="N16" i="12"/>
  <c r="O16" i="12"/>
  <c r="O30" i="12" s="1"/>
  <c r="O31" i="12" s="1"/>
  <c r="N30" i="12"/>
  <c r="N31" i="12" s="1"/>
  <c r="M16" i="12"/>
  <c r="M30" i="12" s="1"/>
  <c r="M31" i="12" s="1"/>
  <c r="N16" i="7"/>
  <c r="N36" i="7" s="1"/>
  <c r="N37" i="7" s="1"/>
  <c r="O16" i="7"/>
  <c r="O36" i="7" s="1"/>
  <c r="O37" i="7" s="1"/>
  <c r="M36" i="7"/>
  <c r="M37" i="7" s="1"/>
  <c r="N16" i="6"/>
  <c r="N32" i="6" s="1"/>
  <c r="N33" i="6" s="1"/>
  <c r="M16" i="6"/>
  <c r="M32" i="6" s="1"/>
  <c r="M33" i="6" s="1"/>
  <c r="O16" i="6"/>
  <c r="N34" i="4"/>
  <c r="M34" i="4"/>
  <c r="O34" i="4"/>
  <c r="M16" i="4"/>
  <c r="O16" i="4"/>
  <c r="N16" i="4"/>
  <c r="N16" i="3"/>
  <c r="N20" i="3"/>
  <c r="O20" i="3"/>
  <c r="M20" i="3"/>
  <c r="O16" i="3"/>
  <c r="N16" i="1"/>
  <c r="O16" i="1"/>
  <c r="O30" i="1" s="1"/>
  <c r="O31" i="1" s="1"/>
  <c r="M33" i="3" l="1"/>
  <c r="M34" i="3" s="1"/>
  <c r="O33" i="3"/>
  <c r="O34" i="3" s="1"/>
  <c r="N33" i="3"/>
  <c r="N34" i="3" s="1"/>
  <c r="O36" i="13"/>
  <c r="O37" i="13" s="1"/>
  <c r="N30" i="1"/>
  <c r="N31" i="1" s="1"/>
  <c r="M32" i="1" s="1"/>
  <c r="M33" i="1" s="1"/>
  <c r="M43" i="14"/>
  <c r="M44" i="14" s="1"/>
  <c r="N43" i="14"/>
  <c r="N44" i="14" s="1"/>
  <c r="O43" i="14"/>
  <c r="O44" i="14" s="1"/>
  <c r="M36" i="13"/>
  <c r="M37" i="13" s="1"/>
  <c r="M32" i="12"/>
  <c r="M33" i="12" s="1"/>
  <c r="O32" i="6"/>
  <c r="O33" i="6" s="1"/>
  <c r="M34" i="6" s="1"/>
  <c r="M35" i="6" s="1"/>
  <c r="O43" i="4"/>
  <c r="O44" i="4" s="1"/>
  <c r="N43" i="4"/>
  <c r="N44" i="4" s="1"/>
  <c r="M43" i="4"/>
  <c r="M44" i="4" s="1"/>
  <c r="M38" i="7"/>
  <c r="M39" i="7" s="1"/>
  <c r="M38" i="13" l="1"/>
  <c r="M39" i="13" s="1"/>
  <c r="M35" i="3"/>
  <c r="M36" i="3" s="1"/>
  <c r="M45" i="14"/>
  <c r="M46" i="14" s="1"/>
  <c r="M45" i="4"/>
  <c r="M46" i="4" s="1"/>
</calcChain>
</file>

<file path=xl/sharedStrings.xml><?xml version="1.0" encoding="utf-8"?>
<sst xmlns="http://schemas.openxmlformats.org/spreadsheetml/2006/main" count="1271" uniqueCount="171">
  <si>
    <t>"Утверждаю"</t>
  </si>
  <si>
    <t xml:space="preserve">Руководитль отдела  образования </t>
  </si>
  <si>
    <t>г. Шахтинска   УО   КО</t>
  </si>
  <si>
    <t>_______________Н.Б.Онсович</t>
  </si>
  <si>
    <t xml:space="preserve">Наименование блюд </t>
  </si>
  <si>
    <t>Выход блюда, г</t>
  </si>
  <si>
    <t xml:space="preserve">Ингредиенты блюда </t>
  </si>
  <si>
    <t>Цена</t>
  </si>
  <si>
    <t>Брутто, г</t>
  </si>
  <si>
    <t>Сумма</t>
  </si>
  <si>
    <t>Стоимость блюда</t>
  </si>
  <si>
    <t xml:space="preserve">7-10 лет </t>
  </si>
  <si>
    <t xml:space="preserve">11-14 лет </t>
  </si>
  <si>
    <t>15-18 лет</t>
  </si>
  <si>
    <t>7-10 лет</t>
  </si>
  <si>
    <t>11-14 лет</t>
  </si>
  <si>
    <t>Картофель</t>
  </si>
  <si>
    <t>Лук репчатый</t>
  </si>
  <si>
    <t>Томатное пюре</t>
  </si>
  <si>
    <t>Масло растительное</t>
  </si>
  <si>
    <t xml:space="preserve">Хлеб ржано-пшеничный </t>
  </si>
  <si>
    <t>Калорийность, ккаал</t>
  </si>
  <si>
    <t>Итого цена рациона без учета наценки</t>
  </si>
  <si>
    <t>Цена с учетом 20% товарной наценки</t>
  </si>
  <si>
    <t>Средняя цена без  учета ,НДС</t>
  </si>
  <si>
    <t>Средняя цена, с учетом НДС</t>
  </si>
  <si>
    <t xml:space="preserve">Расчет стоимости блюд произведен по ценам Департамента статистики </t>
  </si>
  <si>
    <t xml:space="preserve">Макаронные изделия </t>
  </si>
  <si>
    <t>Масло сливочное</t>
  </si>
  <si>
    <t xml:space="preserve">Лук репчатый </t>
  </si>
  <si>
    <t>Кисель из плодов шиповника</t>
  </si>
  <si>
    <t>Сахар</t>
  </si>
  <si>
    <t xml:space="preserve">Крахмал картофельный </t>
  </si>
  <si>
    <t>Кислота лимонная</t>
  </si>
  <si>
    <t>Вода</t>
  </si>
  <si>
    <t>Мед</t>
  </si>
  <si>
    <t xml:space="preserve">Мед натуральный </t>
  </si>
  <si>
    <t>Гречка рассыпчатая</t>
  </si>
  <si>
    <t>Крупа гречневая</t>
  </si>
  <si>
    <t>Молоко</t>
  </si>
  <si>
    <t xml:space="preserve">Соль </t>
  </si>
  <si>
    <t xml:space="preserve">1-ая  неделя ,4-ый день </t>
  </si>
  <si>
    <t>Каша перловая рассыпчатая</t>
  </si>
  <si>
    <t xml:space="preserve">Мука пшеничная </t>
  </si>
  <si>
    <t>Соль</t>
  </si>
  <si>
    <t>Суп картофельный с макаронными изделиями</t>
  </si>
  <si>
    <t xml:space="preserve">Картофель </t>
  </si>
  <si>
    <t>Макаронны, лапша, вермишель</t>
  </si>
  <si>
    <t>Морковь</t>
  </si>
  <si>
    <t>Бульон</t>
  </si>
  <si>
    <t>Макаронные изделия</t>
  </si>
  <si>
    <t xml:space="preserve">Хлеб пшеничный </t>
  </si>
  <si>
    <t xml:space="preserve">Суп картофельный с бобовыми </t>
  </si>
  <si>
    <t>200/10</t>
  </si>
  <si>
    <t>230/10</t>
  </si>
  <si>
    <t>250/10</t>
  </si>
  <si>
    <t>Горох</t>
  </si>
  <si>
    <t xml:space="preserve">Морковь </t>
  </si>
  <si>
    <t>Сусбеше</t>
  </si>
  <si>
    <t>Крупа рисовая</t>
  </si>
  <si>
    <t>Кефир 2,5% жирн.</t>
  </si>
  <si>
    <t>Яйца</t>
  </si>
  <si>
    <t>Говядина (котлетное мясо)</t>
  </si>
  <si>
    <t xml:space="preserve">3-я  неделя , 2-й день </t>
  </si>
  <si>
    <t>Рагу из птицы</t>
  </si>
  <si>
    <t>Бройлер  цыплен. Потрош. 1, кат</t>
  </si>
  <si>
    <t xml:space="preserve">Картофель  </t>
  </si>
  <si>
    <t>Мука пшеничная высш. Сорт</t>
  </si>
  <si>
    <t>Кисло молочый продукт</t>
  </si>
  <si>
    <t xml:space="preserve">3-я  неделя , 3-й день </t>
  </si>
  <si>
    <t>Суп картофельный с клёцками</t>
  </si>
  <si>
    <t>200/25</t>
  </si>
  <si>
    <t>230/25</t>
  </si>
  <si>
    <t>250/25</t>
  </si>
  <si>
    <t>Куры</t>
  </si>
  <si>
    <t>Мука пшеничная высш. Сорта</t>
  </si>
  <si>
    <t xml:space="preserve">3-я  неделя , 4-ый день </t>
  </si>
  <si>
    <t>Каша рисовая с моркоью  припущенной</t>
  </si>
  <si>
    <t xml:space="preserve">Крупа рисовая </t>
  </si>
  <si>
    <t>Молоко пастериз 2,5% жирости</t>
  </si>
  <si>
    <t xml:space="preserve">Минтай не разделанный </t>
  </si>
  <si>
    <t>Томатная пюре</t>
  </si>
  <si>
    <t>Вода питьевая</t>
  </si>
  <si>
    <t>Крупа  перловая</t>
  </si>
  <si>
    <t xml:space="preserve">4-ая  неделя ,2-й день </t>
  </si>
  <si>
    <t xml:space="preserve">4-ая  неделя , 3-й день </t>
  </si>
  <si>
    <t>Капуста белокочанная</t>
  </si>
  <si>
    <t>Лавровый лист</t>
  </si>
  <si>
    <t>Тефтели мясные</t>
  </si>
  <si>
    <t>Или телятина (котлетное мясо)</t>
  </si>
  <si>
    <t xml:space="preserve">Вода </t>
  </si>
  <si>
    <t xml:space="preserve">4-ая  неделя ,5-й день </t>
  </si>
  <si>
    <t>Борщ с капустой и картофелем</t>
  </si>
  <si>
    <t>Свекла</t>
  </si>
  <si>
    <t>Капуста свежая</t>
  </si>
  <si>
    <t xml:space="preserve">Томатное пюре </t>
  </si>
  <si>
    <t xml:space="preserve">Масло растительное </t>
  </si>
  <si>
    <t>Сметана</t>
  </si>
  <si>
    <t>Соус</t>
  </si>
  <si>
    <t>Мука пшеничная</t>
  </si>
  <si>
    <t xml:space="preserve">2-ая  неделя , 6-ой день </t>
  </si>
  <si>
    <t>Рассольник Ленинградский</t>
  </si>
  <si>
    <t>Крупа перловая или пшеничная,или рисовая, или овсяная</t>
  </si>
  <si>
    <t>Огурцы соленые</t>
  </si>
  <si>
    <t>Тефтели мясные с соусом сметанным</t>
  </si>
  <si>
    <t xml:space="preserve">3-я  неделя , 6-ой день </t>
  </si>
  <si>
    <t>Гуляш</t>
  </si>
  <si>
    <t xml:space="preserve">1-ая  неделя , 1 -й день </t>
  </si>
  <si>
    <t>Чай с сахаром</t>
  </si>
  <si>
    <t xml:space="preserve">Компот </t>
  </si>
  <si>
    <t xml:space="preserve">Рис отварной </t>
  </si>
  <si>
    <t>Котлеты рыбные</t>
  </si>
  <si>
    <t>Компот</t>
  </si>
  <si>
    <t>Кефир 2,5 %</t>
  </si>
  <si>
    <t xml:space="preserve">Печенье </t>
  </si>
  <si>
    <t>Каша молочная овсяная</t>
  </si>
  <si>
    <t>Птица тушенная</t>
  </si>
  <si>
    <t>Каша молочная ячневая</t>
  </si>
  <si>
    <t xml:space="preserve">Гренки </t>
  </si>
  <si>
    <t xml:space="preserve">Масло сливочное </t>
  </si>
  <si>
    <t>Молоко пастер.2,5% жирн.</t>
  </si>
  <si>
    <t>"_____"_____________2022 года</t>
  </si>
  <si>
    <t>Четырехнедельное меню блюд для организации бесплатного питания отдельных категорий обучающихся в организациях среднего образования за счет бюджетных средств         (лето- осень ) .</t>
  </si>
  <si>
    <t>Чай высшего или первого сорта</t>
  </si>
  <si>
    <t xml:space="preserve">Курица </t>
  </si>
  <si>
    <t>Сухофукты</t>
  </si>
  <si>
    <t xml:space="preserve">Сахар </t>
  </si>
  <si>
    <t>Плоды шиповника сушенные</t>
  </si>
  <si>
    <t>Крахмал</t>
  </si>
  <si>
    <t>Печенье сахарное</t>
  </si>
  <si>
    <t>Перец череый горошком</t>
  </si>
  <si>
    <t xml:space="preserve">Сметана </t>
  </si>
  <si>
    <t>Крупа ячневая</t>
  </si>
  <si>
    <t>Петрушка</t>
  </si>
  <si>
    <t>Гренки</t>
  </si>
  <si>
    <t>200/30</t>
  </si>
  <si>
    <t>230/30</t>
  </si>
  <si>
    <t>250/30</t>
  </si>
  <si>
    <t xml:space="preserve">Пюре картофельное </t>
  </si>
  <si>
    <t xml:space="preserve">Молоко </t>
  </si>
  <si>
    <t>Каша молочная пшенная</t>
  </si>
  <si>
    <t>Крупа пшено</t>
  </si>
  <si>
    <t>Кисель из суховфруктов и шиповника</t>
  </si>
  <si>
    <t>Шиповник, сухофрукты</t>
  </si>
  <si>
    <t>Курица</t>
  </si>
  <si>
    <t>Каша молочная кукурузная</t>
  </si>
  <si>
    <t>Крупа кукурузная</t>
  </si>
  <si>
    <t>Котлета из мяса кур</t>
  </si>
  <si>
    <t>Филе курицы</t>
  </si>
  <si>
    <t>Мука</t>
  </si>
  <si>
    <t>Плов из мяса кур</t>
  </si>
  <si>
    <t>Филе утки</t>
  </si>
  <si>
    <t>60/50</t>
  </si>
  <si>
    <t xml:space="preserve">1-ая  неделя , 2-й день </t>
  </si>
  <si>
    <t xml:space="preserve">1-ая  неделя ,3 -й день </t>
  </si>
  <si>
    <t xml:space="preserve">1-ая  неделя , 5-ый день </t>
  </si>
  <si>
    <t xml:space="preserve">1-ая  неделя , 6-й день </t>
  </si>
  <si>
    <t xml:space="preserve">2-ая  неделя , 2-й день </t>
  </si>
  <si>
    <t xml:space="preserve">2-ая  неделя ,3-й день </t>
  </si>
  <si>
    <t xml:space="preserve">2-ая  неделя ,4-ый день </t>
  </si>
  <si>
    <t xml:space="preserve">2-ая  неделя ,5-й день </t>
  </si>
  <si>
    <t xml:space="preserve">3-ая  неделя , 1 -й день </t>
  </si>
  <si>
    <t xml:space="preserve">3-ая  неделя ,5 -ый день </t>
  </si>
  <si>
    <t xml:space="preserve">4-ая  неделя , 1 -й день </t>
  </si>
  <si>
    <t xml:space="preserve">4-ая  неделя ,4-й день </t>
  </si>
  <si>
    <t xml:space="preserve">4-я  неделя ,6-й день </t>
  </si>
  <si>
    <t xml:space="preserve">2-ая  неделя , 1 -й день </t>
  </si>
  <si>
    <t>Крупа овсяная</t>
  </si>
  <si>
    <t xml:space="preserve">Капуста тушенная </t>
  </si>
  <si>
    <t>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</si>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</sst>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0" fontId="2" fillId="0" borderId="1" xfId="0" applyFont="1" applyFill="1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2" fillId="0" borderId="8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Border="1"/>
    <xf numFmtId="4" fontId="0" fillId="0" borderId="1" xfId="0" applyNumberFormat="1" applyBorder="1" applyAlignment="1"/>
    <xf numFmtId="0" fontId="0" fillId="0" borderId="11" xfId="0" applyBorder="1"/>
    <xf numFmtId="0" fontId="0" fillId="0" borderId="6" xfId="0" applyBorder="1"/>
    <xf numFmtId="3" fontId="2" fillId="0" borderId="8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9" fontId="0" fillId="0" borderId="15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3" xfId="0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4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" fontId="0" fillId="0" borderId="9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6" fillId="0" borderId="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F26" sqref="F26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3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107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83" t="s">
        <v>115</v>
      </c>
      <c r="B16" s="5">
        <v>210</v>
      </c>
      <c r="C16" s="6">
        <v>210</v>
      </c>
      <c r="D16" s="7">
        <v>210</v>
      </c>
      <c r="E16" s="8" t="s">
        <v>167</v>
      </c>
      <c r="F16" s="6">
        <v>300</v>
      </c>
      <c r="G16" s="6">
        <v>50</v>
      </c>
      <c r="H16" s="6">
        <v>50</v>
      </c>
      <c r="I16" s="6">
        <v>50</v>
      </c>
      <c r="J16" s="9">
        <f t="shared" ref="J16:J27" si="0">G16*F16/1000</f>
        <v>15</v>
      </c>
      <c r="K16" s="9">
        <f t="shared" ref="K16:K27" si="1">H16*F16/1000</f>
        <v>15</v>
      </c>
      <c r="L16" s="9">
        <f t="shared" ref="L16:L27" si="2">I16*F16/1000</f>
        <v>15</v>
      </c>
      <c r="M16" s="9">
        <f>SUM(J16:J21)</f>
        <v>99.807199999999995</v>
      </c>
      <c r="N16" s="9">
        <f>SUM(K16:K21)</f>
        <v>99.807199999999995</v>
      </c>
      <c r="O16" s="10">
        <f>SUM(L16:L21)</f>
        <v>99.807199999999995</v>
      </c>
    </row>
    <row r="17" spans="1:15" x14ac:dyDescent="0.25">
      <c r="A17" s="83"/>
      <c r="B17" s="65"/>
      <c r="C17" s="1"/>
      <c r="D17" s="1"/>
      <c r="E17" s="12" t="s">
        <v>120</v>
      </c>
      <c r="F17" s="6">
        <v>500</v>
      </c>
      <c r="G17" s="6">
        <v>100</v>
      </c>
      <c r="H17" s="6">
        <v>100</v>
      </c>
      <c r="I17" s="6">
        <v>100</v>
      </c>
      <c r="J17" s="9">
        <f t="shared" si="0"/>
        <v>50</v>
      </c>
      <c r="K17" s="9">
        <f t="shared" si="1"/>
        <v>50</v>
      </c>
      <c r="L17" s="9">
        <f t="shared" si="2"/>
        <v>50</v>
      </c>
      <c r="M17" s="6"/>
      <c r="N17" s="6"/>
      <c r="O17" s="13"/>
    </row>
    <row r="18" spans="1:15" x14ac:dyDescent="0.25">
      <c r="A18" s="83"/>
      <c r="B18" s="15"/>
      <c r="C18" s="15"/>
      <c r="D18" s="16"/>
      <c r="E18" s="17" t="s">
        <v>90</v>
      </c>
      <c r="F18" s="6">
        <v>0.12</v>
      </c>
      <c r="G18" s="6">
        <v>60</v>
      </c>
      <c r="H18" s="6">
        <v>60</v>
      </c>
      <c r="I18" s="6">
        <v>60</v>
      </c>
      <c r="J18" s="9">
        <f t="shared" si="0"/>
        <v>7.1999999999999989E-3</v>
      </c>
      <c r="K18" s="9">
        <f t="shared" si="1"/>
        <v>7.1999999999999989E-3</v>
      </c>
      <c r="L18" s="9">
        <f t="shared" si="2"/>
        <v>7.1999999999999989E-3</v>
      </c>
      <c r="M18" s="6"/>
      <c r="N18" s="6"/>
      <c r="O18" s="13"/>
    </row>
    <row r="19" spans="1:15" x14ac:dyDescent="0.25">
      <c r="A19" s="83"/>
      <c r="B19" s="60"/>
      <c r="C19" s="1"/>
      <c r="D19" s="1"/>
      <c r="E19" s="12" t="s">
        <v>31</v>
      </c>
      <c r="F19" s="6">
        <v>800</v>
      </c>
      <c r="G19" s="6">
        <v>6</v>
      </c>
      <c r="H19" s="6">
        <v>6</v>
      </c>
      <c r="I19" s="6">
        <v>6</v>
      </c>
      <c r="J19" s="9">
        <f t="shared" si="0"/>
        <v>4.8</v>
      </c>
      <c r="K19" s="9">
        <f t="shared" si="1"/>
        <v>4.8</v>
      </c>
      <c r="L19" s="9">
        <f t="shared" si="2"/>
        <v>4.8</v>
      </c>
      <c r="M19" s="6"/>
      <c r="N19" s="6"/>
      <c r="O19" s="13"/>
    </row>
    <row r="20" spans="1:15" x14ac:dyDescent="0.25">
      <c r="A20" s="83"/>
      <c r="B20" s="60"/>
      <c r="C20" s="1"/>
      <c r="D20" s="1"/>
      <c r="E20" s="12" t="s">
        <v>119</v>
      </c>
      <c r="F20" s="6">
        <v>3000</v>
      </c>
      <c r="G20" s="6">
        <v>10</v>
      </c>
      <c r="H20" s="6">
        <v>10</v>
      </c>
      <c r="I20" s="6">
        <v>10</v>
      </c>
      <c r="J20" s="9">
        <f t="shared" si="0"/>
        <v>30</v>
      </c>
      <c r="K20" s="9">
        <f t="shared" si="1"/>
        <v>30</v>
      </c>
      <c r="L20" s="9">
        <f t="shared" si="2"/>
        <v>30</v>
      </c>
      <c r="M20" s="6"/>
      <c r="N20" s="6"/>
      <c r="O20" s="13"/>
    </row>
    <row r="21" spans="1:15" x14ac:dyDescent="0.25">
      <c r="A21" s="83"/>
      <c r="E21" s="19"/>
      <c r="F21" s="13"/>
      <c r="G21" s="13"/>
      <c r="H21" s="13"/>
      <c r="I21" s="13"/>
      <c r="J21" s="9">
        <f t="shared" si="0"/>
        <v>0</v>
      </c>
      <c r="K21" s="9">
        <f t="shared" si="1"/>
        <v>0</v>
      </c>
      <c r="L21" s="9">
        <f t="shared" si="2"/>
        <v>0</v>
      </c>
      <c r="M21" s="13"/>
      <c r="N21" s="13"/>
      <c r="O21" s="13"/>
    </row>
    <row r="22" spans="1:15" x14ac:dyDescent="0.25">
      <c r="A22" s="59" t="s">
        <v>58</v>
      </c>
      <c r="B22" s="13">
        <v>110</v>
      </c>
      <c r="C22" s="13">
        <v>110</v>
      </c>
      <c r="D22" s="13">
        <v>110</v>
      </c>
      <c r="E22" s="51" t="s">
        <v>58</v>
      </c>
      <c r="F22" s="13">
        <v>1820</v>
      </c>
      <c r="G22" s="13">
        <v>110</v>
      </c>
      <c r="H22" s="13">
        <v>110</v>
      </c>
      <c r="I22" s="13">
        <v>100</v>
      </c>
      <c r="J22" s="9">
        <f t="shared" si="0"/>
        <v>200.2</v>
      </c>
      <c r="K22" s="9">
        <f t="shared" si="1"/>
        <v>200.2</v>
      </c>
      <c r="L22" s="9">
        <f t="shared" si="2"/>
        <v>182</v>
      </c>
      <c r="M22" s="10">
        <f>J22</f>
        <v>200.2</v>
      </c>
      <c r="N22" s="10">
        <f t="shared" ref="N22:O22" si="3">K22</f>
        <v>200.2</v>
      </c>
      <c r="O22" s="10">
        <f t="shared" si="3"/>
        <v>182</v>
      </c>
    </row>
    <row r="23" spans="1:15" ht="30" x14ac:dyDescent="0.25">
      <c r="A23" s="86" t="s">
        <v>108</v>
      </c>
      <c r="B23" s="89">
        <v>200</v>
      </c>
      <c r="C23" s="89">
        <v>200</v>
      </c>
      <c r="D23" s="89">
        <v>200</v>
      </c>
      <c r="E23" s="51" t="s">
        <v>123</v>
      </c>
      <c r="F23" s="13">
        <v>2000</v>
      </c>
      <c r="G23" s="13">
        <v>2</v>
      </c>
      <c r="H23" s="13">
        <v>2</v>
      </c>
      <c r="I23" s="13">
        <v>2</v>
      </c>
      <c r="J23" s="9">
        <f t="shared" si="0"/>
        <v>4</v>
      </c>
      <c r="K23" s="9">
        <f t="shared" si="1"/>
        <v>4</v>
      </c>
      <c r="L23" s="9">
        <f t="shared" si="2"/>
        <v>4</v>
      </c>
      <c r="M23" s="10">
        <f>SUM(J23:J25)</f>
        <v>16.018000000000001</v>
      </c>
      <c r="N23" s="10">
        <f t="shared" ref="N23:O23" si="4">SUM(K23:K25)</f>
        <v>16.018000000000001</v>
      </c>
      <c r="O23" s="10">
        <f t="shared" si="4"/>
        <v>16.018000000000001</v>
      </c>
    </row>
    <row r="24" spans="1:15" x14ac:dyDescent="0.25">
      <c r="A24" s="87"/>
      <c r="B24" s="90"/>
      <c r="C24" s="90"/>
      <c r="D24" s="90"/>
      <c r="E24" s="51" t="s">
        <v>31</v>
      </c>
      <c r="F24" s="13">
        <v>800</v>
      </c>
      <c r="G24" s="13">
        <v>15</v>
      </c>
      <c r="H24" s="13">
        <v>15</v>
      </c>
      <c r="I24" s="13">
        <v>15</v>
      </c>
      <c r="J24" s="9">
        <f t="shared" si="0"/>
        <v>12</v>
      </c>
      <c r="K24" s="9">
        <f t="shared" si="1"/>
        <v>12</v>
      </c>
      <c r="L24" s="9">
        <f t="shared" si="2"/>
        <v>12</v>
      </c>
      <c r="M24" s="10"/>
      <c r="N24" s="10"/>
      <c r="O24" s="10"/>
    </row>
    <row r="25" spans="1:15" x14ac:dyDescent="0.25">
      <c r="A25" s="88"/>
      <c r="B25" s="91"/>
      <c r="C25" s="91">
        <v>200</v>
      </c>
      <c r="D25" s="91">
        <v>200</v>
      </c>
      <c r="E25" s="19" t="s">
        <v>90</v>
      </c>
      <c r="F25" s="13">
        <v>0.12</v>
      </c>
      <c r="G25" s="13">
        <v>150</v>
      </c>
      <c r="H25" s="13">
        <v>150</v>
      </c>
      <c r="I25" s="13">
        <v>150</v>
      </c>
      <c r="J25" s="9">
        <f t="shared" si="0"/>
        <v>1.7999999999999999E-2</v>
      </c>
      <c r="K25" s="9">
        <f t="shared" si="1"/>
        <v>1.7999999999999999E-2</v>
      </c>
      <c r="L25" s="9">
        <f t="shared" si="2"/>
        <v>1.7999999999999999E-2</v>
      </c>
      <c r="M25" s="13"/>
      <c r="N25" s="13"/>
      <c r="O25" s="13"/>
    </row>
    <row r="26" spans="1:15" ht="15" customHeight="1" x14ac:dyDescent="0.25">
      <c r="A26" s="84" t="s">
        <v>20</v>
      </c>
      <c r="B26" s="89">
        <v>20</v>
      </c>
      <c r="C26" s="89">
        <v>35</v>
      </c>
      <c r="D26" s="89">
        <v>40</v>
      </c>
      <c r="E26" s="21" t="s">
        <v>20</v>
      </c>
      <c r="F26" s="13">
        <v>625</v>
      </c>
      <c r="G26" s="13">
        <v>20</v>
      </c>
      <c r="H26" s="13">
        <v>35</v>
      </c>
      <c r="I26" s="13">
        <v>40</v>
      </c>
      <c r="J26" s="9">
        <f t="shared" si="0"/>
        <v>12.5</v>
      </c>
      <c r="K26" s="9">
        <f t="shared" si="1"/>
        <v>21.875</v>
      </c>
      <c r="L26" s="9">
        <f t="shared" si="2"/>
        <v>25</v>
      </c>
      <c r="M26" s="10">
        <f>J26</f>
        <v>12.5</v>
      </c>
      <c r="N26" s="10">
        <f>K26</f>
        <v>21.875</v>
      </c>
      <c r="O26" s="10">
        <f>L26</f>
        <v>25</v>
      </c>
    </row>
    <row r="27" spans="1:15" x14ac:dyDescent="0.25">
      <c r="A27" s="85"/>
      <c r="B27" s="91"/>
      <c r="C27" s="91"/>
      <c r="D27" s="91"/>
      <c r="E27" s="21"/>
      <c r="F27" s="13"/>
      <c r="G27" s="13"/>
      <c r="H27" s="13"/>
      <c r="I27" s="13"/>
      <c r="J27" s="9">
        <f t="shared" si="0"/>
        <v>0</v>
      </c>
      <c r="K27" s="9">
        <f t="shared" si="1"/>
        <v>0</v>
      </c>
      <c r="L27" s="9">
        <f t="shared" si="2"/>
        <v>0</v>
      </c>
      <c r="M27" s="13"/>
      <c r="N27" s="13"/>
      <c r="O27" s="13"/>
    </row>
    <row r="28" spans="1:15" x14ac:dyDescent="0.25">
      <c r="A28" s="22" t="s">
        <v>21</v>
      </c>
      <c r="B28" s="22"/>
      <c r="C28" s="22"/>
      <c r="D28" s="22"/>
      <c r="E28" s="22"/>
      <c r="F28" s="13"/>
      <c r="G28" s="13">
        <v>414.63</v>
      </c>
      <c r="H28" s="13">
        <v>449.11</v>
      </c>
      <c r="I28" s="13">
        <v>460.61</v>
      </c>
      <c r="J28" s="10"/>
      <c r="K28" s="10"/>
      <c r="L28" s="10"/>
      <c r="M28" s="13"/>
      <c r="N28" s="13"/>
      <c r="O28" s="13"/>
    </row>
    <row r="29" spans="1:15" x14ac:dyDescent="0.25">
      <c r="A29" s="22"/>
      <c r="B29" s="22"/>
      <c r="C29" s="22"/>
      <c r="D29" s="22"/>
      <c r="E29" s="2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outlineLevel="1" x14ac:dyDescent="0.25">
      <c r="A30" s="71" t="s">
        <v>22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SUM(M16:M29)</f>
        <v>328.52520000000004</v>
      </c>
      <c r="N30" s="10">
        <f>SUM(N16:N29)</f>
        <v>337.90020000000004</v>
      </c>
      <c r="O30" s="10">
        <f>SUM(O16:O29)</f>
        <v>322.8252</v>
      </c>
    </row>
    <row r="31" spans="1:15" outlineLevel="1" x14ac:dyDescent="0.25">
      <c r="A31" s="71" t="s">
        <v>23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10">
        <f>M30*1.2</f>
        <v>394.23024000000004</v>
      </c>
      <c r="N31" s="10">
        <f t="shared" ref="N31:O31" si="5">N30*1.2</f>
        <v>405.48024000000004</v>
      </c>
      <c r="O31" s="10">
        <f t="shared" si="5"/>
        <v>387.39024000000001</v>
      </c>
    </row>
    <row r="32" spans="1:15" outlineLevel="1" x14ac:dyDescent="0.25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(M31+N31+O31)/3</f>
        <v>395.70024000000006</v>
      </c>
      <c r="N32" s="75"/>
      <c r="O32" s="76"/>
    </row>
    <row r="33" spans="1:15" outlineLevel="1" x14ac:dyDescent="0.25">
      <c r="A33" s="71" t="s">
        <v>25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>
        <f>M32*1.12</f>
        <v>443.1842688000001</v>
      </c>
      <c r="N33" s="75"/>
      <c r="O33" s="76"/>
    </row>
    <row r="34" spans="1:15" outlineLevel="1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3"/>
      <c r="N34" s="23"/>
      <c r="O34" s="23"/>
    </row>
    <row r="35" spans="1:15" outlineLevel="1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29">
    <mergeCell ref="A10:D10"/>
    <mergeCell ref="M1:O1"/>
    <mergeCell ref="M3:O3"/>
    <mergeCell ref="M4:O4"/>
    <mergeCell ref="M5:O5"/>
    <mergeCell ref="A7:N8"/>
    <mergeCell ref="A31:L31"/>
    <mergeCell ref="A13:A15"/>
    <mergeCell ref="B13:D14"/>
    <mergeCell ref="E13:E15"/>
    <mergeCell ref="F13:F15"/>
    <mergeCell ref="G13:I14"/>
    <mergeCell ref="J13:L14"/>
    <mergeCell ref="M13:O14"/>
    <mergeCell ref="A16:A21"/>
    <mergeCell ref="A26:A27"/>
    <mergeCell ref="A30:L30"/>
    <mergeCell ref="A23:A25"/>
    <mergeCell ref="B23:B25"/>
    <mergeCell ref="C23:C25"/>
    <mergeCell ref="D23:D25"/>
    <mergeCell ref="B26:B27"/>
    <mergeCell ref="C26:C27"/>
    <mergeCell ref="D26:D27"/>
    <mergeCell ref="A32:L32"/>
    <mergeCell ref="M32:O32"/>
    <mergeCell ref="A33:L33"/>
    <mergeCell ref="M33:O33"/>
    <mergeCell ref="A34:L34"/>
  </mergeCells>
  <pageMargins left="0.25" right="0.25" top="0.75" bottom="0.75" header="0.3" footer="0.3"/>
  <pageSetup paperSize="9" scale="79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opLeftCell="A11" workbookViewId="0">
      <selection activeCell="D17" sqref="D17:D19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159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101" t="s">
        <v>138</v>
      </c>
      <c r="B16" s="6">
        <v>100</v>
      </c>
      <c r="C16" s="6">
        <v>100</v>
      </c>
      <c r="D16" s="7">
        <v>100</v>
      </c>
      <c r="E16" s="8" t="s">
        <v>46</v>
      </c>
      <c r="F16" s="6">
        <v>250</v>
      </c>
      <c r="G16" s="6">
        <v>114</v>
      </c>
      <c r="H16" s="6">
        <v>114</v>
      </c>
      <c r="I16" s="6">
        <v>114</v>
      </c>
      <c r="J16" s="9">
        <f t="shared" ref="J16:J39" si="0">G16*F16/1000</f>
        <v>28.5</v>
      </c>
      <c r="K16" s="9">
        <f t="shared" ref="K16:K39" si="1">H16*F16/1000</f>
        <v>28.5</v>
      </c>
      <c r="L16" s="9">
        <f t="shared" ref="L16:L39" si="2">I16*F16/1000</f>
        <v>28.5</v>
      </c>
      <c r="M16" s="9">
        <f>SUM(J16:J19)</f>
        <v>47.1</v>
      </c>
      <c r="N16" s="9">
        <f>SUM(K16:K19)</f>
        <v>47.1</v>
      </c>
      <c r="O16" s="10">
        <f>SUM(L16:L19)</f>
        <v>47.1</v>
      </c>
    </row>
    <row r="17" spans="1:15" x14ac:dyDescent="0.25">
      <c r="A17" s="102"/>
      <c r="B17" s="18"/>
      <c r="C17" s="1"/>
      <c r="D17" s="68"/>
      <c r="E17" s="17" t="s">
        <v>139</v>
      </c>
      <c r="F17" s="6">
        <v>500</v>
      </c>
      <c r="G17" s="6">
        <v>15.8</v>
      </c>
      <c r="H17" s="6">
        <v>15.8</v>
      </c>
      <c r="I17" s="6">
        <v>15.8</v>
      </c>
      <c r="J17" s="9">
        <f t="shared" si="0"/>
        <v>7.9</v>
      </c>
      <c r="K17" s="9">
        <f t="shared" si="1"/>
        <v>7.9</v>
      </c>
      <c r="L17" s="9">
        <f t="shared" si="2"/>
        <v>7.9</v>
      </c>
      <c r="M17" s="6"/>
      <c r="N17" s="6"/>
      <c r="O17" s="13"/>
    </row>
    <row r="18" spans="1:15" x14ac:dyDescent="0.25">
      <c r="A18" s="102"/>
      <c r="B18" s="18"/>
      <c r="C18" s="1"/>
      <c r="D18" s="69"/>
      <c r="E18" s="17" t="s">
        <v>44</v>
      </c>
      <c r="F18" s="6">
        <v>200</v>
      </c>
      <c r="G18" s="6">
        <v>1</v>
      </c>
      <c r="H18" s="6">
        <v>1</v>
      </c>
      <c r="I18" s="6">
        <v>1</v>
      </c>
      <c r="J18" s="9">
        <f t="shared" si="0"/>
        <v>0.2</v>
      </c>
      <c r="K18" s="9">
        <f t="shared" si="1"/>
        <v>0.2</v>
      </c>
      <c r="L18" s="9">
        <f t="shared" si="2"/>
        <v>0.2</v>
      </c>
      <c r="M18" s="6"/>
      <c r="N18" s="6"/>
      <c r="O18" s="13"/>
    </row>
    <row r="19" spans="1:15" x14ac:dyDescent="0.25">
      <c r="A19" s="102"/>
      <c r="B19" s="14"/>
      <c r="C19" s="15"/>
      <c r="D19" s="70"/>
      <c r="E19" s="17" t="s">
        <v>28</v>
      </c>
      <c r="F19" s="6">
        <v>3000</v>
      </c>
      <c r="G19" s="6">
        <v>3.5</v>
      </c>
      <c r="H19" s="6">
        <v>3.5</v>
      </c>
      <c r="I19" s="6">
        <v>3.5</v>
      </c>
      <c r="J19" s="9">
        <f t="shared" si="0"/>
        <v>10.5</v>
      </c>
      <c r="K19" s="9">
        <f t="shared" si="1"/>
        <v>10.5</v>
      </c>
      <c r="L19" s="9">
        <f t="shared" si="2"/>
        <v>10.5</v>
      </c>
      <c r="M19" s="6"/>
      <c r="N19" s="6"/>
      <c r="O19" s="13"/>
    </row>
    <row r="20" spans="1:15" ht="27" customHeight="1" x14ac:dyDescent="0.25">
      <c r="A20" s="83" t="s">
        <v>111</v>
      </c>
      <c r="B20" s="5">
        <v>70</v>
      </c>
      <c r="C20" s="6">
        <v>70</v>
      </c>
      <c r="D20" s="7">
        <v>70</v>
      </c>
      <c r="E20" s="52" t="s">
        <v>80</v>
      </c>
      <c r="F20" s="6">
        <v>2500</v>
      </c>
      <c r="G20" s="6">
        <v>69</v>
      </c>
      <c r="H20" s="6">
        <v>69</v>
      </c>
      <c r="I20" s="6">
        <v>69</v>
      </c>
      <c r="J20" s="9">
        <f t="shared" si="0"/>
        <v>172.5</v>
      </c>
      <c r="K20" s="9">
        <f t="shared" si="1"/>
        <v>172.5</v>
      </c>
      <c r="L20" s="9">
        <f t="shared" si="2"/>
        <v>172.5</v>
      </c>
      <c r="M20" s="9">
        <f>SUM(J20:J33)</f>
        <v>227.423</v>
      </c>
      <c r="N20" s="9">
        <f>SUM(K20:K33)</f>
        <v>227.423</v>
      </c>
      <c r="O20" s="10">
        <f>SUM(L20:L33)</f>
        <v>227.423</v>
      </c>
    </row>
    <row r="21" spans="1:15" x14ac:dyDescent="0.25">
      <c r="A21" s="83"/>
      <c r="E21" s="19" t="s">
        <v>51</v>
      </c>
      <c r="F21" s="13">
        <v>625</v>
      </c>
      <c r="G21" s="13">
        <v>14</v>
      </c>
      <c r="H21" s="13">
        <v>14</v>
      </c>
      <c r="I21" s="13">
        <v>14</v>
      </c>
      <c r="J21" s="9">
        <f t="shared" si="0"/>
        <v>8.75</v>
      </c>
      <c r="K21" s="9">
        <f t="shared" si="1"/>
        <v>8.75</v>
      </c>
      <c r="L21" s="9">
        <f t="shared" si="2"/>
        <v>8.75</v>
      </c>
      <c r="M21" s="10"/>
      <c r="N21" s="10"/>
      <c r="O21" s="10"/>
    </row>
    <row r="22" spans="1:15" x14ac:dyDescent="0.25">
      <c r="A22" s="83"/>
      <c r="E22" s="19" t="s">
        <v>79</v>
      </c>
      <c r="F22" s="13">
        <v>500</v>
      </c>
      <c r="G22" s="13">
        <v>19</v>
      </c>
      <c r="H22" s="13">
        <v>19</v>
      </c>
      <c r="I22" s="13">
        <v>19</v>
      </c>
      <c r="J22" s="9">
        <f t="shared" si="0"/>
        <v>9.5</v>
      </c>
      <c r="K22" s="9">
        <f t="shared" si="1"/>
        <v>9.5</v>
      </c>
      <c r="L22" s="9">
        <f t="shared" si="2"/>
        <v>9.5</v>
      </c>
      <c r="M22" s="10"/>
      <c r="N22" s="10"/>
      <c r="O22" s="10"/>
    </row>
    <row r="23" spans="1:15" x14ac:dyDescent="0.25">
      <c r="A23" s="83"/>
      <c r="E23" s="19" t="s">
        <v>19</v>
      </c>
      <c r="F23" s="13">
        <v>250</v>
      </c>
      <c r="G23" s="13">
        <v>2</v>
      </c>
      <c r="H23" s="13">
        <v>2</v>
      </c>
      <c r="I23" s="13">
        <v>2</v>
      </c>
      <c r="J23" s="9">
        <f t="shared" si="0"/>
        <v>0.5</v>
      </c>
      <c r="K23" s="9">
        <f t="shared" si="1"/>
        <v>0.5</v>
      </c>
      <c r="L23" s="9">
        <f t="shared" si="2"/>
        <v>0.5</v>
      </c>
      <c r="M23" s="10"/>
      <c r="N23" s="10"/>
      <c r="O23" s="10"/>
    </row>
    <row r="24" spans="1:15" x14ac:dyDescent="0.25">
      <c r="A24" s="83"/>
      <c r="E24" s="19" t="s">
        <v>44</v>
      </c>
      <c r="F24" s="13">
        <v>200</v>
      </c>
      <c r="G24" s="13">
        <v>0.4</v>
      </c>
      <c r="H24" s="13">
        <v>0.4</v>
      </c>
      <c r="I24" s="13">
        <v>0.4</v>
      </c>
      <c r="J24" s="9">
        <f t="shared" si="0"/>
        <v>0.08</v>
      </c>
      <c r="K24" s="9">
        <f t="shared" si="1"/>
        <v>0.08</v>
      </c>
      <c r="L24" s="9">
        <f t="shared" si="2"/>
        <v>0.08</v>
      </c>
      <c r="M24" s="10"/>
      <c r="N24" s="10"/>
      <c r="O24" s="10"/>
    </row>
    <row r="25" spans="1:15" x14ac:dyDescent="0.25">
      <c r="A25" s="83"/>
      <c r="E25" s="19" t="s">
        <v>28</v>
      </c>
      <c r="F25" s="13">
        <v>3000</v>
      </c>
      <c r="G25" s="13">
        <v>1</v>
      </c>
      <c r="H25" s="13">
        <v>1</v>
      </c>
      <c r="I25" s="13">
        <v>1</v>
      </c>
      <c r="J25" s="9">
        <f t="shared" si="0"/>
        <v>3</v>
      </c>
      <c r="K25" s="9">
        <f t="shared" si="1"/>
        <v>3</v>
      </c>
      <c r="L25" s="9">
        <f t="shared" si="2"/>
        <v>3</v>
      </c>
      <c r="M25" s="10"/>
      <c r="N25" s="10"/>
      <c r="O25" s="10"/>
    </row>
    <row r="26" spans="1:15" x14ac:dyDescent="0.25">
      <c r="A26" s="83" t="s">
        <v>98</v>
      </c>
      <c r="B26" s="6">
        <v>50</v>
      </c>
      <c r="C26" s="6">
        <v>50</v>
      </c>
      <c r="D26" s="6">
        <v>50</v>
      </c>
      <c r="E26" s="17" t="s">
        <v>34</v>
      </c>
      <c r="F26" s="6">
        <v>0.12</v>
      </c>
      <c r="G26" s="6">
        <v>25</v>
      </c>
      <c r="H26" s="6">
        <v>25</v>
      </c>
      <c r="I26" s="6">
        <v>25</v>
      </c>
      <c r="J26" s="9">
        <f t="shared" si="0"/>
        <v>3.0000000000000001E-3</v>
      </c>
      <c r="K26" s="9">
        <f t="shared" si="1"/>
        <v>3.0000000000000001E-3</v>
      </c>
      <c r="L26" s="9">
        <f t="shared" si="2"/>
        <v>3.0000000000000001E-3</v>
      </c>
      <c r="M26" s="6"/>
      <c r="N26" s="6"/>
      <c r="O26" s="13"/>
    </row>
    <row r="27" spans="1:15" x14ac:dyDescent="0.25">
      <c r="A27" s="83"/>
      <c r="B27" s="15"/>
      <c r="C27" s="15"/>
      <c r="D27" s="16"/>
      <c r="E27" s="17" t="s">
        <v>18</v>
      </c>
      <c r="F27" s="6">
        <v>2000</v>
      </c>
      <c r="G27" s="6">
        <v>7.5</v>
      </c>
      <c r="H27" s="6">
        <v>7.5</v>
      </c>
      <c r="I27" s="6">
        <v>7.5</v>
      </c>
      <c r="J27" s="9">
        <f t="shared" si="0"/>
        <v>15</v>
      </c>
      <c r="K27" s="9">
        <f t="shared" si="1"/>
        <v>15</v>
      </c>
      <c r="L27" s="9">
        <f t="shared" si="2"/>
        <v>15</v>
      </c>
      <c r="M27" s="6"/>
      <c r="N27" s="6"/>
      <c r="O27" s="13"/>
    </row>
    <row r="28" spans="1:15" x14ac:dyDescent="0.25">
      <c r="A28" s="83"/>
      <c r="B28" s="15"/>
      <c r="C28" s="15"/>
      <c r="D28" s="16"/>
      <c r="E28" s="17" t="s">
        <v>28</v>
      </c>
      <c r="F28" s="6">
        <v>3000</v>
      </c>
      <c r="G28" s="6">
        <v>5</v>
      </c>
      <c r="H28" s="6">
        <v>5</v>
      </c>
      <c r="I28" s="6">
        <v>5</v>
      </c>
      <c r="J28" s="9">
        <f t="shared" si="0"/>
        <v>15</v>
      </c>
      <c r="K28" s="9">
        <f t="shared" si="1"/>
        <v>15</v>
      </c>
      <c r="L28" s="9">
        <f t="shared" si="2"/>
        <v>15</v>
      </c>
      <c r="M28" s="6"/>
      <c r="N28" s="6"/>
      <c r="O28" s="13"/>
    </row>
    <row r="29" spans="1:15" x14ac:dyDescent="0.25">
      <c r="A29" s="83"/>
      <c r="B29" s="15"/>
      <c r="C29" s="15"/>
      <c r="D29" s="16"/>
      <c r="E29" s="17" t="s">
        <v>149</v>
      </c>
      <c r="F29" s="6">
        <v>250</v>
      </c>
      <c r="G29" s="6">
        <v>2.5</v>
      </c>
      <c r="H29" s="6">
        <v>2.5</v>
      </c>
      <c r="I29" s="6">
        <v>2.5</v>
      </c>
      <c r="J29" s="9">
        <f t="shared" si="0"/>
        <v>0.625</v>
      </c>
      <c r="K29" s="9">
        <f t="shared" si="1"/>
        <v>0.625</v>
      </c>
      <c r="L29" s="9">
        <f t="shared" si="2"/>
        <v>0.625</v>
      </c>
      <c r="M29" s="6"/>
      <c r="N29" s="6"/>
      <c r="O29" s="13"/>
    </row>
    <row r="30" spans="1:15" x14ac:dyDescent="0.25">
      <c r="A30" s="83"/>
      <c r="B30" s="15"/>
      <c r="C30" s="15"/>
      <c r="D30" s="16"/>
      <c r="E30" s="17" t="s">
        <v>48</v>
      </c>
      <c r="F30" s="6">
        <v>426</v>
      </c>
      <c r="G30" s="6">
        <v>2.5</v>
      </c>
      <c r="H30" s="6">
        <v>2.5</v>
      </c>
      <c r="I30" s="6">
        <v>2.5</v>
      </c>
      <c r="J30" s="9">
        <f t="shared" si="0"/>
        <v>1.0649999999999999</v>
      </c>
      <c r="K30" s="9">
        <f t="shared" si="1"/>
        <v>1.0649999999999999</v>
      </c>
      <c r="L30" s="9">
        <f t="shared" si="2"/>
        <v>1.0649999999999999</v>
      </c>
      <c r="M30" s="6"/>
      <c r="N30" s="6"/>
      <c r="O30" s="13"/>
    </row>
    <row r="31" spans="1:15" x14ac:dyDescent="0.25">
      <c r="A31" s="83"/>
      <c r="B31" s="15"/>
      <c r="C31" s="15"/>
      <c r="D31" s="16"/>
      <c r="E31" s="17" t="s">
        <v>17</v>
      </c>
      <c r="F31" s="6">
        <v>250</v>
      </c>
      <c r="G31" s="6">
        <v>2.4</v>
      </c>
      <c r="H31" s="6">
        <v>2.4</v>
      </c>
      <c r="I31" s="6">
        <v>2.4</v>
      </c>
      <c r="J31" s="9">
        <f t="shared" si="0"/>
        <v>0.6</v>
      </c>
      <c r="K31" s="9">
        <f t="shared" si="1"/>
        <v>0.6</v>
      </c>
      <c r="L31" s="9">
        <f t="shared" si="2"/>
        <v>0.6</v>
      </c>
      <c r="M31" s="6"/>
      <c r="N31" s="6"/>
      <c r="O31" s="13"/>
    </row>
    <row r="32" spans="1:15" x14ac:dyDescent="0.25">
      <c r="A32" s="83"/>
      <c r="B32" s="15"/>
      <c r="C32" s="15"/>
      <c r="D32" s="16"/>
      <c r="E32" s="17" t="s">
        <v>126</v>
      </c>
      <c r="F32" s="6">
        <v>800</v>
      </c>
      <c r="G32" s="6">
        <v>0.9</v>
      </c>
      <c r="H32" s="6">
        <v>0.9</v>
      </c>
      <c r="I32" s="6">
        <v>0.9</v>
      </c>
      <c r="J32" s="9">
        <f t="shared" si="0"/>
        <v>0.72</v>
      </c>
      <c r="K32" s="9">
        <f t="shared" si="1"/>
        <v>0.72</v>
      </c>
      <c r="L32" s="9">
        <f t="shared" si="2"/>
        <v>0.72</v>
      </c>
      <c r="M32" s="6"/>
      <c r="N32" s="6"/>
      <c r="O32" s="13"/>
    </row>
    <row r="33" spans="1:15" x14ac:dyDescent="0.25">
      <c r="A33" s="83"/>
      <c r="B33" s="15"/>
      <c r="C33" s="15"/>
      <c r="D33" s="16"/>
      <c r="E33" s="17" t="s">
        <v>44</v>
      </c>
      <c r="F33" s="6">
        <v>200</v>
      </c>
      <c r="G33" s="6">
        <v>0.4</v>
      </c>
      <c r="H33" s="6">
        <v>0.4</v>
      </c>
      <c r="I33" s="6">
        <v>0.4</v>
      </c>
      <c r="J33" s="9">
        <f t="shared" si="0"/>
        <v>0.08</v>
      </c>
      <c r="K33" s="9">
        <f t="shared" si="1"/>
        <v>0.08</v>
      </c>
      <c r="L33" s="9">
        <f t="shared" si="2"/>
        <v>0.08</v>
      </c>
      <c r="M33" s="6"/>
      <c r="N33" s="6"/>
      <c r="O33" s="13"/>
    </row>
    <row r="34" spans="1:15" x14ac:dyDescent="0.25">
      <c r="A34" s="99" t="s">
        <v>112</v>
      </c>
      <c r="B34" s="20">
        <v>200</v>
      </c>
      <c r="C34" s="13">
        <v>200</v>
      </c>
      <c r="D34" s="13">
        <v>200</v>
      </c>
      <c r="E34" s="19" t="s">
        <v>125</v>
      </c>
      <c r="F34" s="13">
        <v>1200</v>
      </c>
      <c r="G34" s="13">
        <v>20</v>
      </c>
      <c r="H34" s="13">
        <v>20</v>
      </c>
      <c r="I34" s="13">
        <v>20</v>
      </c>
      <c r="J34" s="9">
        <f t="shared" si="0"/>
        <v>24</v>
      </c>
      <c r="K34" s="9">
        <f t="shared" si="1"/>
        <v>24</v>
      </c>
      <c r="L34" s="9">
        <f t="shared" si="2"/>
        <v>24</v>
      </c>
      <c r="M34" s="10">
        <f>SUM(J34:J37)</f>
        <v>41.024000000000001</v>
      </c>
      <c r="N34" s="10">
        <f>SUM(K34:K37)</f>
        <v>41.024000000000001</v>
      </c>
      <c r="O34" s="10">
        <f>SUM(L34:L37)</f>
        <v>41.024000000000001</v>
      </c>
    </row>
    <row r="35" spans="1:15" x14ac:dyDescent="0.25">
      <c r="A35" s="99"/>
      <c r="B35" s="26"/>
      <c r="C35" s="26"/>
      <c r="D35" s="26"/>
      <c r="E35" s="19" t="s">
        <v>126</v>
      </c>
      <c r="F35" s="13">
        <v>800</v>
      </c>
      <c r="G35" s="13">
        <v>20</v>
      </c>
      <c r="H35" s="13">
        <v>20</v>
      </c>
      <c r="I35" s="13">
        <v>20</v>
      </c>
      <c r="J35" s="9">
        <f t="shared" si="0"/>
        <v>16</v>
      </c>
      <c r="K35" s="9">
        <f t="shared" si="1"/>
        <v>16</v>
      </c>
      <c r="L35" s="9">
        <f t="shared" si="2"/>
        <v>16</v>
      </c>
      <c r="M35" s="10"/>
      <c r="N35" s="10"/>
      <c r="O35" s="10"/>
    </row>
    <row r="36" spans="1:15" x14ac:dyDescent="0.25">
      <c r="A36" s="99"/>
      <c r="B36" s="26"/>
      <c r="C36" s="26"/>
      <c r="D36" s="26"/>
      <c r="E36" s="19" t="s">
        <v>33</v>
      </c>
      <c r="F36" s="13">
        <v>5000</v>
      </c>
      <c r="G36" s="13">
        <v>0.2</v>
      </c>
      <c r="H36" s="13">
        <v>0.2</v>
      </c>
      <c r="I36" s="13">
        <v>0.2</v>
      </c>
      <c r="J36" s="9">
        <f t="shared" si="0"/>
        <v>1</v>
      </c>
      <c r="K36" s="9">
        <f t="shared" si="1"/>
        <v>1</v>
      </c>
      <c r="L36" s="9">
        <f t="shared" si="2"/>
        <v>1</v>
      </c>
      <c r="M36" s="10"/>
      <c r="N36" s="10"/>
      <c r="O36" s="10"/>
    </row>
    <row r="37" spans="1:15" x14ac:dyDescent="0.25">
      <c r="A37" s="99"/>
      <c r="B37" s="28"/>
      <c r="C37" s="28"/>
      <c r="D37" s="28"/>
      <c r="E37" s="19" t="s">
        <v>34</v>
      </c>
      <c r="F37" s="13">
        <v>0.12</v>
      </c>
      <c r="G37" s="13">
        <v>200</v>
      </c>
      <c r="H37" s="13">
        <v>200</v>
      </c>
      <c r="I37" s="13">
        <v>200</v>
      </c>
      <c r="J37" s="9">
        <f t="shared" si="0"/>
        <v>2.4E-2</v>
      </c>
      <c r="K37" s="9">
        <f t="shared" si="1"/>
        <v>2.4E-2</v>
      </c>
      <c r="L37" s="9">
        <f t="shared" si="2"/>
        <v>2.4E-2</v>
      </c>
      <c r="M37" s="13"/>
      <c r="N37" s="13"/>
      <c r="O37" s="13"/>
    </row>
    <row r="38" spans="1:15" x14ac:dyDescent="0.25">
      <c r="A38" s="99"/>
      <c r="B38" s="31"/>
      <c r="C38" s="31"/>
      <c r="D38" s="31"/>
      <c r="E38" s="19"/>
      <c r="F38" s="13"/>
      <c r="G38" s="13"/>
      <c r="H38" s="13"/>
      <c r="I38" s="13"/>
      <c r="J38" s="9"/>
      <c r="K38" s="9"/>
      <c r="L38" s="9"/>
      <c r="M38" s="13"/>
      <c r="N38" s="13"/>
      <c r="O38" s="13"/>
    </row>
    <row r="39" spans="1:15" ht="15" customHeight="1" x14ac:dyDescent="0.25">
      <c r="A39" s="84" t="s">
        <v>20</v>
      </c>
      <c r="B39" s="20">
        <v>20</v>
      </c>
      <c r="C39" s="13">
        <v>35</v>
      </c>
      <c r="D39" s="13">
        <v>40</v>
      </c>
      <c r="E39" s="21" t="s">
        <v>20</v>
      </c>
      <c r="F39" s="13">
        <v>625</v>
      </c>
      <c r="G39" s="13">
        <v>20</v>
      </c>
      <c r="H39" s="13">
        <v>35</v>
      </c>
      <c r="I39" s="13">
        <v>40</v>
      </c>
      <c r="J39" s="9">
        <f t="shared" si="0"/>
        <v>12.5</v>
      </c>
      <c r="K39" s="9">
        <f t="shared" si="1"/>
        <v>21.875</v>
      </c>
      <c r="L39" s="9">
        <f t="shared" si="2"/>
        <v>25</v>
      </c>
      <c r="M39" s="10">
        <f>J39</f>
        <v>12.5</v>
      </c>
      <c r="N39" s="10">
        <f>K39</f>
        <v>21.875</v>
      </c>
      <c r="O39" s="10">
        <f>L39</f>
        <v>25</v>
      </c>
    </row>
    <row r="40" spans="1:15" x14ac:dyDescent="0.25">
      <c r="A40" s="85"/>
      <c r="B40" s="20"/>
      <c r="C40" s="13"/>
      <c r="D40" s="13"/>
      <c r="E40" s="21"/>
      <c r="F40" s="13"/>
      <c r="G40" s="13"/>
      <c r="H40" s="13"/>
      <c r="I40" s="13"/>
      <c r="J40" s="9"/>
      <c r="K40" s="9"/>
      <c r="L40" s="9"/>
      <c r="M40" s="13"/>
      <c r="N40" s="13"/>
      <c r="O40" s="13"/>
    </row>
    <row r="41" spans="1:15" x14ac:dyDescent="0.25">
      <c r="A41" s="22" t="s">
        <v>21</v>
      </c>
      <c r="B41" s="22"/>
      <c r="C41" s="22"/>
      <c r="D41" s="22"/>
      <c r="E41" s="22"/>
      <c r="F41" s="13"/>
      <c r="G41" s="13">
        <v>460.92</v>
      </c>
      <c r="H41" s="13">
        <v>495.4</v>
      </c>
      <c r="I41" s="13">
        <v>506.9</v>
      </c>
      <c r="J41" s="10"/>
      <c r="K41" s="10"/>
      <c r="L41" s="10"/>
      <c r="M41" s="13"/>
      <c r="N41" s="13"/>
      <c r="O41" s="13"/>
    </row>
    <row r="42" spans="1:15" x14ac:dyDescent="0.25">
      <c r="A42" s="22"/>
      <c r="B42" s="22"/>
      <c r="C42" s="22"/>
      <c r="D42" s="22"/>
      <c r="E42" s="22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outlineLevel="1" x14ac:dyDescent="0.25">
      <c r="A43" s="71" t="s">
        <v>22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10">
        <f>SUM(M16:M42)</f>
        <v>328.04700000000003</v>
      </c>
      <c r="N43" s="10">
        <f>SUM(N16:N42)</f>
        <v>337.42200000000003</v>
      </c>
      <c r="O43" s="10">
        <f>SUM(O16:O42)</f>
        <v>340.54700000000003</v>
      </c>
    </row>
    <row r="44" spans="1:15" outlineLevel="1" x14ac:dyDescent="0.25">
      <c r="A44" s="71" t="s">
        <v>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10">
        <f>M43*1.2</f>
        <v>393.65640000000002</v>
      </c>
      <c r="N44" s="10">
        <f t="shared" ref="N44:O44" si="3">N43*1.2</f>
        <v>404.90640000000002</v>
      </c>
      <c r="O44" s="10">
        <f t="shared" si="3"/>
        <v>408.65640000000002</v>
      </c>
    </row>
    <row r="45" spans="1:15" outlineLevel="1" x14ac:dyDescent="0.25">
      <c r="A45" s="71" t="s">
        <v>24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  <c r="M45" s="74">
        <f>(M44+N44+O44)/3</f>
        <v>402.40640000000002</v>
      </c>
      <c r="N45" s="75"/>
      <c r="O45" s="76"/>
    </row>
    <row r="46" spans="1:15" outlineLevel="1" x14ac:dyDescent="0.25">
      <c r="A46" s="71" t="s">
        <v>25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74">
        <f>M45*1.12</f>
        <v>450.69516800000008</v>
      </c>
      <c r="N46" s="75"/>
      <c r="O46" s="76"/>
    </row>
    <row r="47" spans="1:15" outlineLevel="1" x14ac:dyDescent="0.25">
      <c r="A47" s="71" t="s">
        <v>26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/>
      <c r="M47" s="23"/>
      <c r="N47" s="23"/>
      <c r="O47" s="23"/>
    </row>
    <row r="48" spans="1:15" outlineLevel="1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6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6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6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6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6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6:15" x14ac:dyDescent="0.25"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6:15" x14ac:dyDescent="0.25">
      <c r="F62" s="24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25">
    <mergeCell ref="A10:D10"/>
    <mergeCell ref="M1:O1"/>
    <mergeCell ref="M3:O3"/>
    <mergeCell ref="M4:O4"/>
    <mergeCell ref="M5:O5"/>
    <mergeCell ref="A7:N8"/>
    <mergeCell ref="M13:O14"/>
    <mergeCell ref="A16:A19"/>
    <mergeCell ref="A13:A15"/>
    <mergeCell ref="B13:D14"/>
    <mergeCell ref="E13:E15"/>
    <mergeCell ref="F13:F15"/>
    <mergeCell ref="G13:I14"/>
    <mergeCell ref="J13:L14"/>
    <mergeCell ref="A46:L46"/>
    <mergeCell ref="M46:O46"/>
    <mergeCell ref="A47:L47"/>
    <mergeCell ref="A20:A25"/>
    <mergeCell ref="A26:A33"/>
    <mergeCell ref="A39:A40"/>
    <mergeCell ref="A43:L43"/>
    <mergeCell ref="A44:L44"/>
    <mergeCell ref="A45:L45"/>
    <mergeCell ref="M45:O45"/>
    <mergeCell ref="A34:A38"/>
  </mergeCells>
  <pageMargins left="0.25" right="0.25" top="0.75" bottom="0.75" header="0.3" footer="0.3"/>
  <pageSetup paperSize="9" scale="6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5" workbookViewId="0">
      <selection activeCell="F31" sqref="F31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4.285156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160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92</v>
      </c>
      <c r="B16" s="5" t="s">
        <v>53</v>
      </c>
      <c r="C16" s="5" t="s">
        <v>54</v>
      </c>
      <c r="D16" s="7" t="s">
        <v>55</v>
      </c>
      <c r="E16" s="12" t="s">
        <v>93</v>
      </c>
      <c r="F16" s="6">
        <v>400</v>
      </c>
      <c r="G16" s="6">
        <v>40</v>
      </c>
      <c r="H16" s="6">
        <v>46</v>
      </c>
      <c r="I16" s="6">
        <v>50</v>
      </c>
      <c r="J16" s="9">
        <f>G16*F16/1000</f>
        <v>16</v>
      </c>
      <c r="K16" s="9">
        <f>H16*F16/1000</f>
        <v>18.399999999999999</v>
      </c>
      <c r="L16" s="9">
        <f>I16*F16/1000</f>
        <v>20</v>
      </c>
      <c r="M16" s="9">
        <f>SUM(J16:J26)</f>
        <v>147.13499999999999</v>
      </c>
      <c r="N16" s="9">
        <f>SUM(K16:K26)</f>
        <v>167.31900000000002</v>
      </c>
      <c r="O16" s="10">
        <f>SUM(L16:L26)</f>
        <v>180.91249999999999</v>
      </c>
    </row>
    <row r="17" spans="1:15" x14ac:dyDescent="0.25">
      <c r="A17" s="97"/>
      <c r="B17" s="15"/>
      <c r="C17" s="15"/>
      <c r="D17" s="15"/>
      <c r="E17" s="12" t="s">
        <v>94</v>
      </c>
      <c r="F17" s="6">
        <v>400</v>
      </c>
      <c r="G17" s="6">
        <v>20</v>
      </c>
      <c r="H17" s="6">
        <v>23</v>
      </c>
      <c r="I17" s="6">
        <v>25</v>
      </c>
      <c r="J17" s="9">
        <f t="shared" ref="J17:J32" si="0">G17*F17/1000</f>
        <v>8</v>
      </c>
      <c r="K17" s="9">
        <f t="shared" ref="K17:K32" si="1">H17*F17/1000</f>
        <v>9.1999999999999993</v>
      </c>
      <c r="L17" s="9">
        <f t="shared" ref="L17:L32" si="2">I17*F17/1000</f>
        <v>10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12" t="s">
        <v>16</v>
      </c>
      <c r="F18" s="6">
        <v>250</v>
      </c>
      <c r="G18" s="6">
        <v>21.5</v>
      </c>
      <c r="H18" s="6">
        <v>24.6</v>
      </c>
      <c r="I18" s="6">
        <v>26.75</v>
      </c>
      <c r="J18" s="9">
        <f t="shared" si="0"/>
        <v>5.375</v>
      </c>
      <c r="K18" s="9">
        <f t="shared" si="1"/>
        <v>6.15</v>
      </c>
      <c r="L18" s="9">
        <f t="shared" si="2"/>
        <v>6.6875</v>
      </c>
      <c r="M18" s="9"/>
      <c r="N18" s="9"/>
      <c r="O18" s="10"/>
    </row>
    <row r="19" spans="1:15" x14ac:dyDescent="0.25">
      <c r="A19" s="97"/>
      <c r="B19" s="15"/>
      <c r="C19" s="15"/>
      <c r="D19" s="15"/>
      <c r="E19" s="12" t="s">
        <v>48</v>
      </c>
      <c r="F19" s="6">
        <v>426</v>
      </c>
      <c r="G19" s="6">
        <v>10</v>
      </c>
      <c r="H19" s="6">
        <v>11.5</v>
      </c>
      <c r="I19" s="6">
        <v>12.5</v>
      </c>
      <c r="J19" s="9">
        <f t="shared" si="0"/>
        <v>4.26</v>
      </c>
      <c r="K19" s="9">
        <f t="shared" si="1"/>
        <v>4.899</v>
      </c>
      <c r="L19" s="9">
        <f t="shared" si="2"/>
        <v>5.3250000000000002</v>
      </c>
      <c r="M19" s="9"/>
      <c r="N19" s="9"/>
      <c r="O19" s="10"/>
    </row>
    <row r="20" spans="1:15" x14ac:dyDescent="0.25">
      <c r="A20" s="97"/>
      <c r="B20" s="15"/>
      <c r="C20" s="15"/>
      <c r="D20" s="15"/>
      <c r="E20" s="12" t="s">
        <v>133</v>
      </c>
      <c r="F20" s="6">
        <v>3000</v>
      </c>
      <c r="G20" s="6">
        <v>2.6</v>
      </c>
      <c r="H20" s="6">
        <v>3</v>
      </c>
      <c r="I20" s="6">
        <v>3.3</v>
      </c>
      <c r="J20" s="9">
        <f t="shared" si="0"/>
        <v>7.8</v>
      </c>
      <c r="K20" s="9">
        <f t="shared" si="1"/>
        <v>9</v>
      </c>
      <c r="L20" s="9">
        <f t="shared" si="2"/>
        <v>9.9</v>
      </c>
      <c r="M20" s="9"/>
      <c r="N20" s="9"/>
      <c r="O20" s="10"/>
    </row>
    <row r="21" spans="1:15" x14ac:dyDescent="0.25">
      <c r="A21" s="97"/>
      <c r="B21" s="15"/>
      <c r="C21" s="15"/>
      <c r="D21" s="15"/>
      <c r="E21" s="12" t="s">
        <v>29</v>
      </c>
      <c r="F21" s="6">
        <v>250</v>
      </c>
      <c r="G21" s="6">
        <v>9.6</v>
      </c>
      <c r="H21" s="6">
        <v>11</v>
      </c>
      <c r="I21" s="6">
        <v>12</v>
      </c>
      <c r="J21" s="9">
        <f t="shared" si="0"/>
        <v>2.4</v>
      </c>
      <c r="K21" s="9">
        <f t="shared" si="1"/>
        <v>2.75</v>
      </c>
      <c r="L21" s="9">
        <f t="shared" si="2"/>
        <v>3</v>
      </c>
      <c r="M21" s="10"/>
      <c r="N21" s="9"/>
      <c r="O21" s="10"/>
    </row>
    <row r="22" spans="1:15" x14ac:dyDescent="0.25">
      <c r="A22" s="97"/>
      <c r="B22" s="15"/>
      <c r="C22" s="15"/>
      <c r="D22" s="15"/>
      <c r="E22" s="12" t="s">
        <v>95</v>
      </c>
      <c r="F22" s="6">
        <v>2000</v>
      </c>
      <c r="G22" s="6">
        <v>6</v>
      </c>
      <c r="H22" s="6">
        <v>6.9</v>
      </c>
      <c r="I22" s="6">
        <v>7.5</v>
      </c>
      <c r="J22" s="9">
        <f t="shared" si="0"/>
        <v>12</v>
      </c>
      <c r="K22" s="9">
        <f t="shared" si="1"/>
        <v>13.8</v>
      </c>
      <c r="L22" s="9">
        <f t="shared" si="2"/>
        <v>15</v>
      </c>
      <c r="M22" s="9"/>
      <c r="N22" s="9"/>
      <c r="O22" s="10"/>
    </row>
    <row r="23" spans="1:15" x14ac:dyDescent="0.25">
      <c r="A23" s="97"/>
      <c r="B23" s="15"/>
      <c r="C23" s="15"/>
      <c r="D23" s="15"/>
      <c r="E23" s="8" t="s">
        <v>96</v>
      </c>
      <c r="F23" s="6">
        <v>1300</v>
      </c>
      <c r="G23" s="6">
        <v>4</v>
      </c>
      <c r="H23" s="6">
        <v>4.5999999999999996</v>
      </c>
      <c r="I23" s="6">
        <v>5</v>
      </c>
      <c r="J23" s="9">
        <f t="shared" si="0"/>
        <v>5.2</v>
      </c>
      <c r="K23" s="9">
        <f t="shared" si="1"/>
        <v>5.9799999999999986</v>
      </c>
      <c r="L23" s="9">
        <f t="shared" si="2"/>
        <v>6.5</v>
      </c>
      <c r="M23" s="9"/>
      <c r="N23" s="9"/>
      <c r="O23" s="10"/>
    </row>
    <row r="24" spans="1:15" x14ac:dyDescent="0.25">
      <c r="A24" s="97"/>
      <c r="B24" s="15"/>
      <c r="C24" s="15"/>
      <c r="D24" s="15"/>
      <c r="E24" s="8" t="s">
        <v>31</v>
      </c>
      <c r="F24" s="6">
        <v>800</v>
      </c>
      <c r="G24" s="6">
        <v>2</v>
      </c>
      <c r="H24" s="6">
        <v>2.2999999999999998</v>
      </c>
      <c r="I24" s="6">
        <v>2.5</v>
      </c>
      <c r="J24" s="9">
        <f t="shared" si="0"/>
        <v>1.6</v>
      </c>
      <c r="K24" s="9">
        <f t="shared" si="1"/>
        <v>1.8399999999999999</v>
      </c>
      <c r="L24" s="9">
        <f t="shared" si="2"/>
        <v>2</v>
      </c>
      <c r="M24" s="9"/>
      <c r="N24" s="9"/>
      <c r="O24" s="10"/>
    </row>
    <row r="25" spans="1:15" x14ac:dyDescent="0.25">
      <c r="A25" s="97"/>
      <c r="B25" s="15"/>
      <c r="C25" s="15"/>
      <c r="D25" s="15"/>
      <c r="E25" s="8" t="s">
        <v>49</v>
      </c>
      <c r="F25" s="6">
        <v>450</v>
      </c>
      <c r="G25" s="6">
        <v>160</v>
      </c>
      <c r="H25" s="6">
        <v>184</v>
      </c>
      <c r="I25" s="6">
        <v>200</v>
      </c>
      <c r="J25" s="9">
        <f t="shared" si="0"/>
        <v>72</v>
      </c>
      <c r="K25" s="9">
        <f t="shared" si="1"/>
        <v>82.8</v>
      </c>
      <c r="L25" s="9">
        <f t="shared" si="2"/>
        <v>90</v>
      </c>
      <c r="M25" s="9"/>
      <c r="N25" s="9"/>
      <c r="O25" s="10"/>
    </row>
    <row r="26" spans="1:15" x14ac:dyDescent="0.25">
      <c r="A26" s="100"/>
      <c r="B26" s="15"/>
      <c r="C26" s="15"/>
      <c r="D26" s="15"/>
      <c r="E26" s="8" t="s">
        <v>97</v>
      </c>
      <c r="F26" s="6">
        <v>1250</v>
      </c>
      <c r="G26" s="6">
        <v>10</v>
      </c>
      <c r="H26" s="6">
        <v>10</v>
      </c>
      <c r="I26" s="6">
        <v>10</v>
      </c>
      <c r="J26" s="9">
        <f t="shared" si="0"/>
        <v>12.5</v>
      </c>
      <c r="K26" s="9">
        <f t="shared" si="1"/>
        <v>12.5</v>
      </c>
      <c r="L26" s="9">
        <f t="shared" si="2"/>
        <v>12.5</v>
      </c>
      <c r="M26" s="9"/>
      <c r="N26" s="9"/>
      <c r="O26" s="10"/>
    </row>
    <row r="27" spans="1:15" x14ac:dyDescent="0.25">
      <c r="A27" s="84" t="s">
        <v>112</v>
      </c>
      <c r="B27" s="20">
        <v>200</v>
      </c>
      <c r="C27" s="13">
        <v>200</v>
      </c>
      <c r="D27" s="13">
        <v>200</v>
      </c>
      <c r="E27" s="19" t="s">
        <v>125</v>
      </c>
      <c r="F27" s="13">
        <v>1200</v>
      </c>
      <c r="G27" s="13">
        <v>20</v>
      </c>
      <c r="H27" s="13">
        <v>20</v>
      </c>
      <c r="I27" s="13">
        <v>20</v>
      </c>
      <c r="J27" s="9">
        <f t="shared" si="0"/>
        <v>24</v>
      </c>
      <c r="K27" s="9">
        <f t="shared" si="1"/>
        <v>24</v>
      </c>
      <c r="L27" s="9">
        <f t="shared" si="2"/>
        <v>24</v>
      </c>
      <c r="M27" s="10">
        <f>SUM(J27:J30)</f>
        <v>41.024000000000001</v>
      </c>
      <c r="N27" s="10">
        <f>SUM(K27:K30)</f>
        <v>41.024000000000001</v>
      </c>
      <c r="O27" s="10">
        <f>SUM(L27:L30)</f>
        <v>41.024000000000001</v>
      </c>
    </row>
    <row r="28" spans="1:15" x14ac:dyDescent="0.25">
      <c r="A28" s="103"/>
      <c r="B28" s="26"/>
      <c r="C28" s="26"/>
      <c r="D28" s="26"/>
      <c r="E28" s="19" t="s">
        <v>126</v>
      </c>
      <c r="F28" s="13">
        <v>800</v>
      </c>
      <c r="G28" s="13">
        <v>20</v>
      </c>
      <c r="H28" s="13">
        <v>20</v>
      </c>
      <c r="I28" s="13">
        <v>20</v>
      </c>
      <c r="J28" s="9">
        <f t="shared" si="0"/>
        <v>16</v>
      </c>
      <c r="K28" s="9">
        <f t="shared" si="1"/>
        <v>16</v>
      </c>
      <c r="L28" s="9">
        <f t="shared" si="2"/>
        <v>16</v>
      </c>
      <c r="M28" s="10"/>
      <c r="N28" s="10"/>
      <c r="O28" s="10"/>
    </row>
    <row r="29" spans="1:15" x14ac:dyDescent="0.25">
      <c r="A29" s="103"/>
      <c r="B29" s="26"/>
      <c r="C29" s="26"/>
      <c r="D29" s="26"/>
      <c r="E29" s="19" t="s">
        <v>33</v>
      </c>
      <c r="F29" s="13">
        <v>5000</v>
      </c>
      <c r="G29" s="13">
        <v>0.2</v>
      </c>
      <c r="H29" s="13">
        <v>0.2</v>
      </c>
      <c r="I29" s="13">
        <v>0.2</v>
      </c>
      <c r="J29" s="9">
        <f t="shared" si="0"/>
        <v>1</v>
      </c>
      <c r="K29" s="9">
        <f t="shared" si="1"/>
        <v>1</v>
      </c>
      <c r="L29" s="9">
        <f t="shared" si="2"/>
        <v>1</v>
      </c>
      <c r="M29" s="10"/>
      <c r="N29" s="10"/>
      <c r="O29" s="10"/>
    </row>
    <row r="30" spans="1:15" x14ac:dyDescent="0.25">
      <c r="A30" s="85"/>
      <c r="B30" s="28"/>
      <c r="C30" s="28"/>
      <c r="D30" s="28"/>
      <c r="E30" s="19" t="s">
        <v>34</v>
      </c>
      <c r="F30" s="13">
        <v>0.12</v>
      </c>
      <c r="G30" s="13">
        <v>200</v>
      </c>
      <c r="H30" s="13">
        <v>200</v>
      </c>
      <c r="I30" s="13">
        <v>200</v>
      </c>
      <c r="J30" s="9">
        <f t="shared" si="0"/>
        <v>2.4E-2</v>
      </c>
      <c r="K30" s="9">
        <f t="shared" si="1"/>
        <v>2.4E-2</v>
      </c>
      <c r="L30" s="9">
        <f t="shared" si="2"/>
        <v>2.4E-2</v>
      </c>
      <c r="M30" s="13"/>
      <c r="N30" s="13"/>
      <c r="O30" s="13"/>
    </row>
    <row r="31" spans="1:15" x14ac:dyDescent="0.25">
      <c r="A31" s="59" t="s">
        <v>169</v>
      </c>
      <c r="B31" s="13">
        <v>150</v>
      </c>
      <c r="C31" s="13">
        <v>150</v>
      </c>
      <c r="D31" s="13">
        <v>150</v>
      </c>
      <c r="E31" s="21" t="s">
        <v>169</v>
      </c>
      <c r="F31" s="13">
        <v>650</v>
      </c>
      <c r="G31" s="13">
        <v>150</v>
      </c>
      <c r="H31" s="13">
        <v>150</v>
      </c>
      <c r="I31" s="13">
        <v>150</v>
      </c>
      <c r="J31" s="9">
        <f t="shared" si="0"/>
        <v>97.5</v>
      </c>
      <c r="K31" s="9">
        <f t="shared" si="1"/>
        <v>97.5</v>
      </c>
      <c r="L31" s="9">
        <f t="shared" si="2"/>
        <v>97.5</v>
      </c>
      <c r="M31" s="10">
        <f>J31</f>
        <v>97.5</v>
      </c>
      <c r="N31" s="10">
        <f t="shared" ref="N31:O31" si="3">K31</f>
        <v>97.5</v>
      </c>
      <c r="O31" s="10">
        <f t="shared" si="3"/>
        <v>97.5</v>
      </c>
    </row>
    <row r="32" spans="1:15" ht="15" customHeight="1" x14ac:dyDescent="0.25">
      <c r="A32" s="84" t="s">
        <v>20</v>
      </c>
      <c r="B32" s="20">
        <v>20</v>
      </c>
      <c r="C32" s="13">
        <v>35</v>
      </c>
      <c r="D32" s="13">
        <v>40</v>
      </c>
      <c r="E32" s="21" t="s">
        <v>20</v>
      </c>
      <c r="F32" s="13">
        <v>625</v>
      </c>
      <c r="G32" s="13">
        <v>20</v>
      </c>
      <c r="H32" s="13">
        <v>35</v>
      </c>
      <c r="I32" s="13">
        <v>40</v>
      </c>
      <c r="J32" s="9">
        <f t="shared" si="0"/>
        <v>12.5</v>
      </c>
      <c r="K32" s="9">
        <f t="shared" si="1"/>
        <v>21.875</v>
      </c>
      <c r="L32" s="9">
        <f t="shared" si="2"/>
        <v>25</v>
      </c>
      <c r="M32" s="10">
        <f>J32</f>
        <v>12.5</v>
      </c>
      <c r="N32" s="10">
        <f>K32</f>
        <v>21.875</v>
      </c>
      <c r="O32" s="10">
        <f>L32</f>
        <v>25</v>
      </c>
    </row>
    <row r="33" spans="1:15" x14ac:dyDescent="0.25">
      <c r="A33" s="85"/>
      <c r="B33" s="20"/>
      <c r="C33" s="13"/>
      <c r="D33" s="13"/>
      <c r="E33" s="21"/>
      <c r="F33" s="13"/>
      <c r="G33" s="13"/>
      <c r="H33" s="13"/>
      <c r="I33" s="13"/>
      <c r="J33" s="9"/>
      <c r="K33" s="9"/>
      <c r="L33" s="9"/>
      <c r="M33" s="10"/>
      <c r="N33" s="10"/>
      <c r="O33" s="10"/>
    </row>
    <row r="34" spans="1:15" x14ac:dyDescent="0.25">
      <c r="A34" s="22" t="s">
        <v>21</v>
      </c>
      <c r="B34" s="22"/>
      <c r="C34" s="22"/>
      <c r="D34" s="22"/>
      <c r="E34" s="22"/>
      <c r="F34" s="13"/>
      <c r="G34" s="13">
        <v>422.36</v>
      </c>
      <c r="H34" s="13">
        <v>470.04</v>
      </c>
      <c r="I34" s="13">
        <v>490.34</v>
      </c>
      <c r="J34" s="9"/>
      <c r="K34" s="9"/>
      <c r="L34" s="9"/>
      <c r="M34" s="10"/>
      <c r="N34" s="10"/>
      <c r="O34" s="10"/>
    </row>
    <row r="35" spans="1:15" x14ac:dyDescent="0.25">
      <c r="A35" s="22"/>
      <c r="B35" s="22"/>
      <c r="C35" s="22"/>
      <c r="D35" s="22"/>
      <c r="E35" s="22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outlineLevel="1" x14ac:dyDescent="0.25">
      <c r="A36" s="71" t="s">
        <v>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SUM(M16:M35)</f>
        <v>298.15899999999999</v>
      </c>
      <c r="N36" s="10">
        <f>SUM(N16:N35)</f>
        <v>327.71800000000002</v>
      </c>
      <c r="O36" s="10">
        <f>SUM(O16:O35)</f>
        <v>344.43650000000002</v>
      </c>
    </row>
    <row r="37" spans="1:15" outlineLevel="1" x14ac:dyDescent="0.25">
      <c r="A37" s="71" t="s">
        <v>23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10">
        <f>M36*1.2</f>
        <v>357.79079999999999</v>
      </c>
      <c r="N37" s="10">
        <f t="shared" ref="N37:O37" si="4">N36*1.2</f>
        <v>393.26159999999999</v>
      </c>
      <c r="O37" s="10">
        <f t="shared" si="4"/>
        <v>413.32380000000001</v>
      </c>
    </row>
    <row r="38" spans="1:15" outlineLevel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(M37+N37+O37)/3</f>
        <v>388.12540000000007</v>
      </c>
      <c r="N38" s="75"/>
      <c r="O38" s="76"/>
    </row>
    <row r="39" spans="1:15" outlineLevel="1" x14ac:dyDescent="0.25">
      <c r="A39" s="71" t="s">
        <v>25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4">
        <f>M38*1.12</f>
        <v>434.70044800000011</v>
      </c>
      <c r="N39" s="75"/>
      <c r="O39" s="76"/>
    </row>
    <row r="40" spans="1:15" outlineLevel="1" x14ac:dyDescent="0.25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23"/>
      <c r="N40" s="23"/>
      <c r="O40" s="23"/>
    </row>
    <row r="41" spans="1:15" outlineLevel="1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</sheetData>
  <mergeCells count="23">
    <mergeCell ref="M38:O38"/>
    <mergeCell ref="A10:D10"/>
    <mergeCell ref="M1:O1"/>
    <mergeCell ref="M3:O3"/>
    <mergeCell ref="M4:O4"/>
    <mergeCell ref="M5:O5"/>
    <mergeCell ref="A7:N8"/>
    <mergeCell ref="A40:L40"/>
    <mergeCell ref="M13:O14"/>
    <mergeCell ref="A32:A33"/>
    <mergeCell ref="A37:L37"/>
    <mergeCell ref="A38:L38"/>
    <mergeCell ref="A39:L39"/>
    <mergeCell ref="M39:O39"/>
    <mergeCell ref="A13:A15"/>
    <mergeCell ref="B13:D14"/>
    <mergeCell ref="E13:E15"/>
    <mergeCell ref="F13:F15"/>
    <mergeCell ref="G13:I14"/>
    <mergeCell ref="J13:L14"/>
    <mergeCell ref="A16:A26"/>
    <mergeCell ref="A27:A30"/>
    <mergeCell ref="A36:L36"/>
  </mergeCells>
  <pageMargins left="0.25" right="0.25" top="0.75" bottom="0.75" header="0.3" footer="0.3"/>
  <pageSetup paperSize="9" scale="7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8" workbookViewId="0">
      <selection activeCell="F37" sqref="F37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4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3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100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96" t="s">
        <v>37</v>
      </c>
      <c r="B16" s="6">
        <v>100</v>
      </c>
      <c r="C16" s="6">
        <v>130</v>
      </c>
      <c r="D16" s="7">
        <v>150</v>
      </c>
      <c r="E16" s="8" t="s">
        <v>38</v>
      </c>
      <c r="F16" s="6">
        <v>770</v>
      </c>
      <c r="G16" s="6">
        <v>47.6</v>
      </c>
      <c r="H16" s="6">
        <v>61.88</v>
      </c>
      <c r="I16" s="6">
        <v>71.400000000000006</v>
      </c>
      <c r="J16" s="9">
        <f>G16*F16/1000</f>
        <v>36.652000000000001</v>
      </c>
      <c r="K16" s="9">
        <f t="shared" ref="K16:K36" si="0">H16*F16/1000</f>
        <v>47.647599999999997</v>
      </c>
      <c r="L16" s="9">
        <f t="shared" ref="L16:L36" si="1">I16*F16/1000</f>
        <v>54.978000000000009</v>
      </c>
      <c r="M16" s="9">
        <f>SUM(J16:J19)</f>
        <v>48.665520000000001</v>
      </c>
      <c r="N16" s="9">
        <f>SUM(K16:K19)</f>
        <v>63.324676000000004</v>
      </c>
      <c r="O16" s="10">
        <f>SUM(L16:L19)</f>
        <v>73.056780000000003</v>
      </c>
    </row>
    <row r="17" spans="1:15" x14ac:dyDescent="0.25">
      <c r="A17" s="97"/>
      <c r="B17" s="15"/>
      <c r="C17" s="15"/>
      <c r="D17" s="15"/>
      <c r="E17" s="8" t="s">
        <v>34</v>
      </c>
      <c r="F17" s="6">
        <v>0.12</v>
      </c>
      <c r="G17" s="6">
        <v>71</v>
      </c>
      <c r="H17" s="6">
        <v>92.3</v>
      </c>
      <c r="I17" s="6">
        <v>106.5</v>
      </c>
      <c r="J17" s="9">
        <f t="shared" ref="J17:J18" si="2">G17*F17/1000</f>
        <v>8.5199999999999998E-3</v>
      </c>
      <c r="K17" s="9">
        <f t="shared" si="0"/>
        <v>1.1075999999999999E-2</v>
      </c>
      <c r="L17" s="9">
        <f t="shared" si="1"/>
        <v>1.278E-2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8" t="s">
        <v>40</v>
      </c>
      <c r="F18" s="6">
        <v>200</v>
      </c>
      <c r="G18" s="6">
        <v>2.5000000000000001E-2</v>
      </c>
      <c r="H18" s="6">
        <v>0.33</v>
      </c>
      <c r="I18" s="6">
        <v>0.33</v>
      </c>
      <c r="J18" s="9">
        <f t="shared" si="2"/>
        <v>5.0000000000000001E-3</v>
      </c>
      <c r="K18" s="9">
        <f t="shared" si="0"/>
        <v>6.6000000000000003E-2</v>
      </c>
      <c r="L18" s="9">
        <f t="shared" si="1"/>
        <v>6.6000000000000003E-2</v>
      </c>
      <c r="M18" s="9"/>
      <c r="N18" s="9"/>
      <c r="O18" s="10"/>
    </row>
    <row r="19" spans="1:15" x14ac:dyDescent="0.25">
      <c r="A19" s="97"/>
      <c r="B19" s="1"/>
      <c r="C19" s="1"/>
      <c r="D19" s="1"/>
      <c r="E19" s="12" t="s">
        <v>28</v>
      </c>
      <c r="F19" s="6">
        <v>3000</v>
      </c>
      <c r="G19" s="6">
        <v>4</v>
      </c>
      <c r="H19" s="6">
        <v>5.2</v>
      </c>
      <c r="I19" s="6">
        <v>6</v>
      </c>
      <c r="J19" s="9">
        <f>G19*F19/1000</f>
        <v>12</v>
      </c>
      <c r="K19" s="9">
        <f t="shared" si="0"/>
        <v>15.6</v>
      </c>
      <c r="L19" s="9">
        <f t="shared" si="1"/>
        <v>18</v>
      </c>
      <c r="M19" s="6"/>
      <c r="N19" s="6"/>
      <c r="O19" s="13"/>
    </row>
    <row r="20" spans="1:15" x14ac:dyDescent="0.25">
      <c r="A20" s="96" t="s">
        <v>104</v>
      </c>
      <c r="B20" s="5" t="s">
        <v>152</v>
      </c>
      <c r="C20" s="6" t="s">
        <v>152</v>
      </c>
      <c r="D20" s="7" t="s">
        <v>152</v>
      </c>
      <c r="E20" s="12" t="s">
        <v>62</v>
      </c>
      <c r="F20" s="6">
        <v>3000</v>
      </c>
      <c r="G20" s="6">
        <v>52</v>
      </c>
      <c r="H20" s="6">
        <v>52</v>
      </c>
      <c r="I20" s="6">
        <v>52</v>
      </c>
      <c r="J20" s="9">
        <f t="shared" ref="J20:J36" si="3">G20*F20/1000</f>
        <v>156</v>
      </c>
      <c r="K20" s="9">
        <f t="shared" si="0"/>
        <v>156</v>
      </c>
      <c r="L20" s="9">
        <f t="shared" si="1"/>
        <v>156</v>
      </c>
      <c r="M20" s="9">
        <f>SUM(J20:J32)</f>
        <v>196.21522000000002</v>
      </c>
      <c r="N20" s="9">
        <f>SUM(K20:K32)</f>
        <v>196.22122000000002</v>
      </c>
      <c r="O20" s="10">
        <f>SUM(L20:L32)</f>
        <v>196.22922000000003</v>
      </c>
    </row>
    <row r="21" spans="1:15" x14ac:dyDescent="0.25">
      <c r="A21" s="97"/>
      <c r="B21" s="1"/>
      <c r="C21" s="1"/>
      <c r="D21" s="1"/>
      <c r="E21" s="12" t="s">
        <v>89</v>
      </c>
      <c r="F21" s="6"/>
      <c r="G21" s="6"/>
      <c r="H21" s="6"/>
      <c r="I21" s="6"/>
      <c r="J21" s="9">
        <f t="shared" si="3"/>
        <v>0</v>
      </c>
      <c r="K21" s="9">
        <f t="shared" si="0"/>
        <v>0</v>
      </c>
      <c r="L21" s="9">
        <f t="shared" si="1"/>
        <v>0</v>
      </c>
      <c r="M21" s="9"/>
      <c r="N21" s="9"/>
      <c r="O21" s="10"/>
    </row>
    <row r="22" spans="1:15" x14ac:dyDescent="0.25">
      <c r="A22" s="97"/>
      <c r="E22" s="19" t="s">
        <v>34</v>
      </c>
      <c r="F22" s="13">
        <v>0.12</v>
      </c>
      <c r="G22" s="13">
        <v>6</v>
      </c>
      <c r="H22" s="13">
        <v>6</v>
      </c>
      <c r="I22" s="13">
        <v>6</v>
      </c>
      <c r="J22" s="9">
        <f t="shared" si="3"/>
        <v>7.1999999999999994E-4</v>
      </c>
      <c r="K22" s="9">
        <f t="shared" si="0"/>
        <v>7.1999999999999994E-4</v>
      </c>
      <c r="L22" s="9">
        <f t="shared" si="1"/>
        <v>7.1999999999999994E-4</v>
      </c>
      <c r="M22" s="10"/>
      <c r="N22" s="10"/>
      <c r="O22" s="10"/>
    </row>
    <row r="23" spans="1:15" x14ac:dyDescent="0.25">
      <c r="A23" s="97"/>
      <c r="E23" s="19" t="s">
        <v>59</v>
      </c>
      <c r="F23" s="13">
        <v>500</v>
      </c>
      <c r="G23" s="13">
        <v>5</v>
      </c>
      <c r="H23" s="13">
        <v>5</v>
      </c>
      <c r="I23" s="13">
        <v>5</v>
      </c>
      <c r="J23" s="9">
        <f t="shared" si="3"/>
        <v>2.5</v>
      </c>
      <c r="K23" s="9">
        <f t="shared" si="0"/>
        <v>2.5</v>
      </c>
      <c r="L23" s="9">
        <f t="shared" si="1"/>
        <v>2.5</v>
      </c>
      <c r="M23" s="10"/>
      <c r="N23" s="10"/>
      <c r="O23" s="10"/>
    </row>
    <row r="24" spans="1:15" x14ac:dyDescent="0.25">
      <c r="A24" s="97"/>
      <c r="E24" s="19" t="s">
        <v>43</v>
      </c>
      <c r="F24" s="13">
        <v>250</v>
      </c>
      <c r="G24" s="13">
        <v>4</v>
      </c>
      <c r="H24" s="13">
        <v>4</v>
      </c>
      <c r="I24" s="13">
        <v>4</v>
      </c>
      <c r="J24" s="9">
        <f t="shared" si="3"/>
        <v>1</v>
      </c>
      <c r="K24" s="9">
        <f t="shared" si="0"/>
        <v>1</v>
      </c>
      <c r="L24" s="9">
        <f t="shared" si="1"/>
        <v>1</v>
      </c>
      <c r="M24" s="10"/>
      <c r="N24" s="10"/>
      <c r="O24" s="10"/>
    </row>
    <row r="25" spans="1:15" x14ac:dyDescent="0.25">
      <c r="A25" s="97"/>
      <c r="E25" s="19" t="s">
        <v>29</v>
      </c>
      <c r="F25" s="13">
        <v>250</v>
      </c>
      <c r="G25" s="13">
        <v>21</v>
      </c>
      <c r="H25" s="13">
        <v>21</v>
      </c>
      <c r="I25" s="13">
        <v>21</v>
      </c>
      <c r="J25" s="9">
        <f t="shared" si="3"/>
        <v>5.25</v>
      </c>
      <c r="K25" s="9">
        <f t="shared" si="0"/>
        <v>5.25</v>
      </c>
      <c r="L25" s="9">
        <f t="shared" si="1"/>
        <v>5.25</v>
      </c>
      <c r="M25" s="10"/>
      <c r="N25" s="10"/>
      <c r="O25" s="10"/>
    </row>
    <row r="26" spans="1:15" x14ac:dyDescent="0.25">
      <c r="A26" s="97"/>
      <c r="E26" s="19" t="s">
        <v>19</v>
      </c>
      <c r="F26" s="13">
        <v>1300</v>
      </c>
      <c r="G26" s="13">
        <v>3</v>
      </c>
      <c r="H26" s="13">
        <v>3</v>
      </c>
      <c r="I26" s="13">
        <v>3</v>
      </c>
      <c r="J26" s="9">
        <f t="shared" si="3"/>
        <v>3.9</v>
      </c>
      <c r="K26" s="9">
        <f t="shared" si="0"/>
        <v>3.9</v>
      </c>
      <c r="L26" s="9">
        <f t="shared" si="1"/>
        <v>3.9</v>
      </c>
      <c r="M26" s="10"/>
      <c r="N26" s="10"/>
      <c r="O26" s="10"/>
    </row>
    <row r="27" spans="1:15" x14ac:dyDescent="0.25">
      <c r="A27" s="97"/>
      <c r="E27" s="19" t="s">
        <v>131</v>
      </c>
      <c r="F27" s="13">
        <v>1250</v>
      </c>
      <c r="G27" s="13">
        <v>12.5</v>
      </c>
      <c r="H27" s="13">
        <v>12.5</v>
      </c>
      <c r="I27" s="13">
        <v>12.5</v>
      </c>
      <c r="J27" s="9">
        <f t="shared" si="3"/>
        <v>15.625</v>
      </c>
      <c r="K27" s="9">
        <f t="shared" si="0"/>
        <v>15.625</v>
      </c>
      <c r="L27" s="9">
        <f t="shared" si="1"/>
        <v>15.625</v>
      </c>
      <c r="M27" s="10"/>
      <c r="N27" s="10"/>
      <c r="O27" s="10"/>
    </row>
    <row r="28" spans="1:15" x14ac:dyDescent="0.25">
      <c r="A28" s="97"/>
      <c r="E28" s="19" t="s">
        <v>43</v>
      </c>
      <c r="F28" s="13">
        <v>250</v>
      </c>
      <c r="G28" s="13">
        <v>3.75</v>
      </c>
      <c r="H28" s="13">
        <v>3.75</v>
      </c>
      <c r="I28" s="13">
        <v>3.75</v>
      </c>
      <c r="J28" s="9">
        <f t="shared" si="3"/>
        <v>0.9375</v>
      </c>
      <c r="K28" s="9">
        <f t="shared" si="0"/>
        <v>0.9375</v>
      </c>
      <c r="L28" s="9">
        <f t="shared" si="1"/>
        <v>0.9375</v>
      </c>
      <c r="M28" s="10"/>
      <c r="N28" s="10"/>
      <c r="O28" s="10"/>
    </row>
    <row r="29" spans="1:15" x14ac:dyDescent="0.25">
      <c r="A29" s="97"/>
      <c r="E29" s="19" t="s">
        <v>18</v>
      </c>
      <c r="F29" s="13">
        <v>2000</v>
      </c>
      <c r="G29" s="13">
        <v>5</v>
      </c>
      <c r="H29" s="13">
        <v>5</v>
      </c>
      <c r="I29" s="13">
        <v>5</v>
      </c>
      <c r="J29" s="9">
        <f t="shared" si="3"/>
        <v>10</v>
      </c>
      <c r="K29" s="9">
        <f t="shared" si="0"/>
        <v>10</v>
      </c>
      <c r="L29" s="9">
        <f t="shared" si="1"/>
        <v>10</v>
      </c>
      <c r="M29" s="10"/>
      <c r="N29" s="10"/>
      <c r="O29" s="10"/>
    </row>
    <row r="30" spans="1:15" x14ac:dyDescent="0.25">
      <c r="A30" s="97"/>
      <c r="E30" s="19" t="s">
        <v>44</v>
      </c>
      <c r="F30" s="13">
        <v>200</v>
      </c>
      <c r="G30" s="13">
        <v>0.3</v>
      </c>
      <c r="H30" s="13">
        <v>0.33</v>
      </c>
      <c r="I30" s="13">
        <v>0.37</v>
      </c>
      <c r="J30" s="9">
        <f t="shared" si="3"/>
        <v>0.06</v>
      </c>
      <c r="K30" s="9">
        <f t="shared" si="0"/>
        <v>6.6000000000000003E-2</v>
      </c>
      <c r="L30" s="9">
        <f t="shared" si="1"/>
        <v>7.3999999999999996E-2</v>
      </c>
      <c r="M30" s="10"/>
      <c r="N30" s="10"/>
      <c r="O30" s="10"/>
    </row>
    <row r="31" spans="1:15" x14ac:dyDescent="0.25">
      <c r="A31" s="97"/>
      <c r="E31" s="19" t="s">
        <v>43</v>
      </c>
      <c r="F31" s="13">
        <v>250</v>
      </c>
      <c r="G31" s="13">
        <v>3.75</v>
      </c>
      <c r="H31" s="13">
        <v>3.75</v>
      </c>
      <c r="I31" s="13">
        <v>3.75</v>
      </c>
      <c r="J31" s="9">
        <f t="shared" si="3"/>
        <v>0.9375</v>
      </c>
      <c r="K31" s="9">
        <f t="shared" si="0"/>
        <v>0.9375</v>
      </c>
      <c r="L31" s="9">
        <f t="shared" si="1"/>
        <v>0.9375</v>
      </c>
      <c r="M31" s="10"/>
      <c r="N31" s="10"/>
      <c r="O31" s="10"/>
    </row>
    <row r="32" spans="1:15" x14ac:dyDescent="0.25">
      <c r="A32" s="97"/>
      <c r="E32" s="19" t="s">
        <v>34</v>
      </c>
      <c r="F32" s="13">
        <v>0.12</v>
      </c>
      <c r="G32" s="13">
        <v>37.5</v>
      </c>
      <c r="H32" s="13">
        <v>37.5</v>
      </c>
      <c r="I32" s="13">
        <v>37.5</v>
      </c>
      <c r="J32" s="9">
        <f t="shared" si="3"/>
        <v>4.4999999999999997E-3</v>
      </c>
      <c r="K32" s="9">
        <f t="shared" si="0"/>
        <v>4.4999999999999997E-3</v>
      </c>
      <c r="L32" s="9">
        <f t="shared" si="1"/>
        <v>4.4999999999999997E-3</v>
      </c>
      <c r="M32" s="10"/>
      <c r="N32" s="10"/>
      <c r="O32" s="10"/>
    </row>
    <row r="33" spans="1:15" x14ac:dyDescent="0.25">
      <c r="A33" s="99" t="s">
        <v>109</v>
      </c>
      <c r="B33" s="20">
        <v>200</v>
      </c>
      <c r="C33" s="13">
        <v>200</v>
      </c>
      <c r="D33" s="13">
        <v>200</v>
      </c>
      <c r="E33" s="19" t="s">
        <v>125</v>
      </c>
      <c r="F33" s="13">
        <v>1200</v>
      </c>
      <c r="G33" s="13">
        <v>20</v>
      </c>
      <c r="H33" s="13">
        <v>20</v>
      </c>
      <c r="I33" s="13">
        <v>20</v>
      </c>
      <c r="J33" s="9">
        <f t="shared" si="3"/>
        <v>24</v>
      </c>
      <c r="K33" s="9">
        <f t="shared" si="0"/>
        <v>24</v>
      </c>
      <c r="L33" s="9">
        <f t="shared" si="1"/>
        <v>24</v>
      </c>
      <c r="M33" s="10">
        <f>SUM(J33:J36)</f>
        <v>41.024000000000001</v>
      </c>
      <c r="N33" s="10">
        <f>SUM(K33:K36)</f>
        <v>41.024000000000001</v>
      </c>
      <c r="O33" s="10">
        <f>SUM(L33:L36)</f>
        <v>41.024000000000001</v>
      </c>
    </row>
    <row r="34" spans="1:15" x14ac:dyDescent="0.25">
      <c r="A34" s="99"/>
      <c r="B34" s="26"/>
      <c r="C34" s="26"/>
      <c r="D34" s="26"/>
      <c r="E34" s="19" t="s">
        <v>126</v>
      </c>
      <c r="F34" s="13">
        <v>800</v>
      </c>
      <c r="G34" s="13">
        <v>20</v>
      </c>
      <c r="H34" s="13">
        <v>20</v>
      </c>
      <c r="I34" s="13">
        <v>20</v>
      </c>
      <c r="J34" s="9">
        <f t="shared" si="3"/>
        <v>16</v>
      </c>
      <c r="K34" s="9">
        <f t="shared" si="0"/>
        <v>16</v>
      </c>
      <c r="L34" s="9">
        <f t="shared" si="1"/>
        <v>16</v>
      </c>
      <c r="M34" s="10"/>
      <c r="N34" s="10"/>
      <c r="O34" s="10"/>
    </row>
    <row r="35" spans="1:15" x14ac:dyDescent="0.25">
      <c r="A35" s="99"/>
      <c r="B35" s="26"/>
      <c r="C35" s="26"/>
      <c r="D35" s="26"/>
      <c r="E35" s="19" t="s">
        <v>33</v>
      </c>
      <c r="F35" s="13">
        <v>5000</v>
      </c>
      <c r="G35" s="13">
        <v>0.2</v>
      </c>
      <c r="H35" s="13">
        <v>0.2</v>
      </c>
      <c r="I35" s="13">
        <v>0.2</v>
      </c>
      <c r="J35" s="9">
        <f t="shared" si="3"/>
        <v>1</v>
      </c>
      <c r="K35" s="9">
        <f t="shared" si="0"/>
        <v>1</v>
      </c>
      <c r="L35" s="9">
        <f t="shared" si="1"/>
        <v>1</v>
      </c>
      <c r="M35" s="10"/>
      <c r="N35" s="10"/>
      <c r="O35" s="10"/>
    </row>
    <row r="36" spans="1:15" x14ac:dyDescent="0.25">
      <c r="A36" s="99"/>
      <c r="B36" s="28"/>
      <c r="C36" s="28"/>
      <c r="D36" s="28"/>
      <c r="E36" s="19" t="s">
        <v>34</v>
      </c>
      <c r="F36" s="13">
        <v>0.12</v>
      </c>
      <c r="G36" s="13">
        <v>200</v>
      </c>
      <c r="H36" s="13">
        <v>200</v>
      </c>
      <c r="I36" s="13">
        <v>200</v>
      </c>
      <c r="J36" s="9">
        <f t="shared" si="3"/>
        <v>2.4E-2</v>
      </c>
      <c r="K36" s="9">
        <f t="shared" si="0"/>
        <v>2.4E-2</v>
      </c>
      <c r="L36" s="9">
        <f t="shared" si="1"/>
        <v>2.4E-2</v>
      </c>
      <c r="M36" s="13"/>
      <c r="N36" s="13"/>
      <c r="O36" s="13"/>
    </row>
    <row r="37" spans="1:15" ht="15" customHeight="1" x14ac:dyDescent="0.25">
      <c r="A37" s="84" t="s">
        <v>20</v>
      </c>
      <c r="B37" s="20">
        <v>20</v>
      </c>
      <c r="C37" s="13">
        <v>35</v>
      </c>
      <c r="D37" s="13">
        <v>40</v>
      </c>
      <c r="E37" s="21" t="s">
        <v>20</v>
      </c>
      <c r="F37" s="13">
        <v>625</v>
      </c>
      <c r="G37" s="13">
        <v>20</v>
      </c>
      <c r="H37" s="13">
        <v>35</v>
      </c>
      <c r="I37" s="13">
        <v>40</v>
      </c>
      <c r="J37" s="9">
        <f t="shared" ref="J37" si="4">G37*F37/1000</f>
        <v>12.5</v>
      </c>
      <c r="K37" s="9">
        <f t="shared" ref="K37" si="5">H37*F37/1000</f>
        <v>21.875</v>
      </c>
      <c r="L37" s="9">
        <f t="shared" ref="L37" si="6">I37*F37/1000</f>
        <v>25</v>
      </c>
      <c r="M37" s="10">
        <f>J37</f>
        <v>12.5</v>
      </c>
      <c r="N37" s="10">
        <f>K37</f>
        <v>21.875</v>
      </c>
      <c r="O37" s="10">
        <f>L37</f>
        <v>25</v>
      </c>
    </row>
    <row r="38" spans="1:15" x14ac:dyDescent="0.25">
      <c r="A38" s="85"/>
      <c r="B38" s="20"/>
      <c r="C38" s="13"/>
      <c r="D38" s="13"/>
      <c r="E38" s="21"/>
      <c r="F38" s="13"/>
      <c r="G38" s="13"/>
      <c r="H38" s="13"/>
      <c r="I38" s="13"/>
      <c r="J38" s="9"/>
      <c r="K38" s="9"/>
      <c r="L38" s="9"/>
      <c r="M38" s="13"/>
      <c r="N38" s="13"/>
      <c r="O38" s="13"/>
    </row>
    <row r="39" spans="1:15" x14ac:dyDescent="0.25">
      <c r="A39" s="22" t="s">
        <v>21</v>
      </c>
      <c r="B39" s="22"/>
      <c r="C39" s="22"/>
      <c r="D39" s="22"/>
      <c r="E39" s="22"/>
      <c r="F39" s="13"/>
      <c r="G39" s="13">
        <v>488.55</v>
      </c>
      <c r="H39" s="13">
        <v>569.4</v>
      </c>
      <c r="I39" s="13">
        <v>611.82000000000005</v>
      </c>
      <c r="J39" s="10"/>
      <c r="K39" s="10"/>
      <c r="L39" s="10"/>
      <c r="M39" s="13"/>
      <c r="N39" s="13"/>
      <c r="O39" s="13"/>
    </row>
    <row r="40" spans="1:15" x14ac:dyDescent="0.25">
      <c r="A40" s="22"/>
      <c r="B40" s="22"/>
      <c r="C40" s="22"/>
      <c r="D40" s="22"/>
      <c r="E40" s="22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outlineLevel="1" x14ac:dyDescent="0.25">
      <c r="A41" s="71" t="s">
        <v>22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3"/>
      <c r="M41" s="10">
        <f>SUM(M16:M40)</f>
        <v>298.40474</v>
      </c>
      <c r="N41" s="10">
        <f>SUM(N16:N40)</f>
        <v>322.44489600000003</v>
      </c>
      <c r="O41" s="10">
        <f>SUM(O16:O40)</f>
        <v>335.31000000000006</v>
      </c>
    </row>
    <row r="42" spans="1:15" outlineLevel="1" x14ac:dyDescent="0.25">
      <c r="A42" s="71" t="s">
        <v>23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  <c r="M42" s="10">
        <f>M41*1.2</f>
        <v>358.085688</v>
      </c>
      <c r="N42" s="10">
        <f>N41*1.2</f>
        <v>386.93387520000005</v>
      </c>
      <c r="O42" s="10">
        <f>O41*1.2</f>
        <v>402.37200000000007</v>
      </c>
    </row>
    <row r="43" spans="1:15" outlineLevel="1" x14ac:dyDescent="0.25">
      <c r="A43" s="71" t="s">
        <v>24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74">
        <f>(M42+N42+O42)/3</f>
        <v>382.4638544</v>
      </c>
      <c r="N43" s="75"/>
      <c r="O43" s="76"/>
    </row>
    <row r="44" spans="1:15" outlineLevel="1" x14ac:dyDescent="0.25">
      <c r="A44" s="71" t="s">
        <v>25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74">
        <f>M43*1.12</f>
        <v>428.35951692800006</v>
      </c>
      <c r="N44" s="75"/>
      <c r="O44" s="76"/>
    </row>
    <row r="45" spans="1:15" outlineLevel="1" x14ac:dyDescent="0.25">
      <c r="A45" s="71" t="s">
        <v>26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  <c r="M45" s="23"/>
      <c r="N45" s="23"/>
      <c r="O45" s="23"/>
    </row>
    <row r="46" spans="1:15" outlineLevel="1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6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6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6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6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6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</sheetData>
  <mergeCells count="24">
    <mergeCell ref="A10:D10"/>
    <mergeCell ref="M1:O1"/>
    <mergeCell ref="M3:O3"/>
    <mergeCell ref="M4:O4"/>
    <mergeCell ref="M5:O5"/>
    <mergeCell ref="A7:N8"/>
    <mergeCell ref="A37:A38"/>
    <mergeCell ref="A13:A15"/>
    <mergeCell ref="B13:D14"/>
    <mergeCell ref="E13:E15"/>
    <mergeCell ref="F13:F15"/>
    <mergeCell ref="M13:O14"/>
    <mergeCell ref="A16:A19"/>
    <mergeCell ref="A20:A32"/>
    <mergeCell ref="A33:A36"/>
    <mergeCell ref="G13:I14"/>
    <mergeCell ref="J13:L14"/>
    <mergeCell ref="A45:L45"/>
    <mergeCell ref="A41:L41"/>
    <mergeCell ref="A42:L42"/>
    <mergeCell ref="A43:L43"/>
    <mergeCell ref="M43:O43"/>
    <mergeCell ref="A44:L44"/>
    <mergeCell ref="M44:O44"/>
  </mergeCells>
  <pageMargins left="0.25" right="0.25" top="0.75" bottom="0.75" header="0.3" footer="0.3"/>
  <pageSetup paperSize="9" scale="7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F26" sqref="F26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3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161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83" t="s">
        <v>140</v>
      </c>
      <c r="B16" s="5">
        <v>220</v>
      </c>
      <c r="C16" s="6">
        <v>220</v>
      </c>
      <c r="D16" s="7">
        <v>220</v>
      </c>
      <c r="E16" s="8" t="s">
        <v>141</v>
      </c>
      <c r="F16" s="6">
        <v>300</v>
      </c>
      <c r="G16" s="6">
        <v>19</v>
      </c>
      <c r="H16" s="6">
        <v>19</v>
      </c>
      <c r="I16" s="6">
        <v>19</v>
      </c>
      <c r="J16" s="9">
        <f t="shared" ref="J16:J26" si="0">G16*F16/1000</f>
        <v>5.7</v>
      </c>
      <c r="K16" s="9">
        <f t="shared" ref="K16:K26" si="1">H16*F16/1000</f>
        <v>5.7</v>
      </c>
      <c r="L16" s="9">
        <f t="shared" ref="L16:L26" si="2">I16*F16/1000</f>
        <v>5.7</v>
      </c>
      <c r="M16" s="9">
        <f>SUM(J16:J21)</f>
        <v>90.507800000000003</v>
      </c>
      <c r="N16" s="9">
        <f>SUM(K16:K21)</f>
        <v>90.507800000000003</v>
      </c>
      <c r="O16" s="10">
        <f>SUM(L16:L21)</f>
        <v>90.507800000000003</v>
      </c>
    </row>
    <row r="17" spans="1:15" x14ac:dyDescent="0.25">
      <c r="A17" s="83"/>
      <c r="B17" s="65"/>
      <c r="C17" s="1"/>
      <c r="D17" s="1"/>
      <c r="E17" s="12" t="s">
        <v>120</v>
      </c>
      <c r="F17" s="6">
        <v>500</v>
      </c>
      <c r="G17" s="6">
        <v>100</v>
      </c>
      <c r="H17" s="6">
        <v>100</v>
      </c>
      <c r="I17" s="6">
        <v>100</v>
      </c>
      <c r="J17" s="9">
        <f t="shared" si="0"/>
        <v>50</v>
      </c>
      <c r="K17" s="9">
        <f t="shared" si="1"/>
        <v>50</v>
      </c>
      <c r="L17" s="9">
        <f t="shared" si="2"/>
        <v>50</v>
      </c>
      <c r="M17" s="6"/>
      <c r="N17" s="6"/>
      <c r="O17" s="13"/>
    </row>
    <row r="18" spans="1:15" x14ac:dyDescent="0.25">
      <c r="A18" s="83"/>
      <c r="B18" s="15"/>
      <c r="C18" s="15"/>
      <c r="D18" s="16"/>
      <c r="E18" s="17" t="s">
        <v>90</v>
      </c>
      <c r="F18" s="6">
        <v>0.12</v>
      </c>
      <c r="G18" s="6">
        <v>65</v>
      </c>
      <c r="H18" s="6">
        <v>65</v>
      </c>
      <c r="I18" s="6">
        <v>65</v>
      </c>
      <c r="J18" s="9">
        <f t="shared" si="0"/>
        <v>7.7999999999999996E-3</v>
      </c>
      <c r="K18" s="9">
        <f t="shared" si="1"/>
        <v>7.7999999999999996E-3</v>
      </c>
      <c r="L18" s="9">
        <f t="shared" si="2"/>
        <v>7.7999999999999996E-3</v>
      </c>
      <c r="M18" s="6"/>
      <c r="N18" s="6"/>
      <c r="O18" s="13"/>
    </row>
    <row r="19" spans="1:15" x14ac:dyDescent="0.25">
      <c r="A19" s="83"/>
      <c r="B19" s="60"/>
      <c r="C19" s="1"/>
      <c r="D19" s="1"/>
      <c r="E19" s="12" t="s">
        <v>31</v>
      </c>
      <c r="F19" s="6">
        <v>800</v>
      </c>
      <c r="G19" s="6">
        <v>6</v>
      </c>
      <c r="H19" s="6">
        <v>6</v>
      </c>
      <c r="I19" s="6">
        <v>6</v>
      </c>
      <c r="J19" s="9">
        <f t="shared" si="0"/>
        <v>4.8</v>
      </c>
      <c r="K19" s="9">
        <f t="shared" si="1"/>
        <v>4.8</v>
      </c>
      <c r="L19" s="9">
        <f t="shared" si="2"/>
        <v>4.8</v>
      </c>
      <c r="M19" s="6"/>
      <c r="N19" s="6"/>
      <c r="O19" s="13"/>
    </row>
    <row r="20" spans="1:15" x14ac:dyDescent="0.25">
      <c r="A20" s="83"/>
      <c r="B20" s="60"/>
      <c r="C20" s="1"/>
      <c r="D20" s="1"/>
      <c r="E20" s="12" t="s">
        <v>119</v>
      </c>
      <c r="F20" s="6">
        <v>3000</v>
      </c>
      <c r="G20" s="6">
        <v>10</v>
      </c>
      <c r="H20" s="6">
        <v>10</v>
      </c>
      <c r="I20" s="6">
        <v>10</v>
      </c>
      <c r="J20" s="9">
        <f t="shared" si="0"/>
        <v>30</v>
      </c>
      <c r="K20" s="9">
        <f t="shared" si="1"/>
        <v>30</v>
      </c>
      <c r="L20" s="9">
        <f t="shared" si="2"/>
        <v>30</v>
      </c>
      <c r="M20" s="6"/>
      <c r="N20" s="6"/>
      <c r="O20" s="13"/>
    </row>
    <row r="21" spans="1:15" x14ac:dyDescent="0.25">
      <c r="A21" s="83"/>
      <c r="E21" s="19" t="s">
        <v>126</v>
      </c>
      <c r="F21" s="13"/>
      <c r="G21" s="13">
        <v>10</v>
      </c>
      <c r="H21" s="13">
        <v>10</v>
      </c>
      <c r="I21" s="13">
        <v>10</v>
      </c>
      <c r="J21" s="9">
        <f t="shared" si="0"/>
        <v>0</v>
      </c>
      <c r="K21" s="9">
        <f t="shared" si="1"/>
        <v>0</v>
      </c>
      <c r="L21" s="9">
        <f t="shared" si="2"/>
        <v>0</v>
      </c>
      <c r="M21" s="13"/>
      <c r="N21" s="13"/>
      <c r="O21" s="13"/>
    </row>
    <row r="22" spans="1:15" x14ac:dyDescent="0.25">
      <c r="A22" s="59" t="s">
        <v>58</v>
      </c>
      <c r="B22" s="13">
        <v>110</v>
      </c>
      <c r="C22" s="13">
        <v>110</v>
      </c>
      <c r="D22" s="13">
        <v>110</v>
      </c>
      <c r="E22" s="51" t="s">
        <v>58</v>
      </c>
      <c r="F22" s="13">
        <v>1820</v>
      </c>
      <c r="G22" s="13">
        <v>110</v>
      </c>
      <c r="H22" s="13">
        <v>110</v>
      </c>
      <c r="I22" s="13">
        <v>110</v>
      </c>
      <c r="J22" s="9">
        <f t="shared" si="0"/>
        <v>200.2</v>
      </c>
      <c r="K22" s="9">
        <f t="shared" si="1"/>
        <v>200.2</v>
      </c>
      <c r="L22" s="9">
        <f t="shared" si="2"/>
        <v>200.2</v>
      </c>
      <c r="M22" s="10">
        <f>J22</f>
        <v>200.2</v>
      </c>
      <c r="N22" s="10">
        <f t="shared" ref="N22:O22" si="3">K22</f>
        <v>200.2</v>
      </c>
      <c r="O22" s="10">
        <f t="shared" si="3"/>
        <v>200.2</v>
      </c>
    </row>
    <row r="23" spans="1:15" ht="30" x14ac:dyDescent="0.25">
      <c r="A23" s="86" t="s">
        <v>108</v>
      </c>
      <c r="B23" s="89">
        <v>200</v>
      </c>
      <c r="C23" s="89">
        <v>200</v>
      </c>
      <c r="D23" s="89">
        <v>200</v>
      </c>
      <c r="E23" s="51" t="s">
        <v>123</v>
      </c>
      <c r="F23" s="13">
        <v>2000</v>
      </c>
      <c r="G23" s="13">
        <v>2</v>
      </c>
      <c r="H23" s="13">
        <v>2</v>
      </c>
      <c r="I23" s="13">
        <v>2</v>
      </c>
      <c r="J23" s="9">
        <f t="shared" si="0"/>
        <v>4</v>
      </c>
      <c r="K23" s="9">
        <f t="shared" si="1"/>
        <v>4</v>
      </c>
      <c r="L23" s="9">
        <f t="shared" si="2"/>
        <v>4</v>
      </c>
      <c r="M23" s="10">
        <f>J23:J25</f>
        <v>4</v>
      </c>
      <c r="N23" s="10">
        <f t="shared" ref="N23:O23" si="4">K23:K25</f>
        <v>4</v>
      </c>
      <c r="O23" s="10">
        <f t="shared" si="4"/>
        <v>4</v>
      </c>
    </row>
    <row r="24" spans="1:15" x14ac:dyDescent="0.25">
      <c r="A24" s="87"/>
      <c r="B24" s="90"/>
      <c r="C24" s="90"/>
      <c r="D24" s="90"/>
      <c r="E24" s="51" t="s">
        <v>31</v>
      </c>
      <c r="F24" s="13">
        <v>800</v>
      </c>
      <c r="G24" s="13">
        <v>15</v>
      </c>
      <c r="H24" s="13">
        <v>15</v>
      </c>
      <c r="I24" s="13">
        <v>15</v>
      </c>
      <c r="J24" s="9">
        <f t="shared" si="0"/>
        <v>12</v>
      </c>
      <c r="K24" s="9">
        <f t="shared" si="1"/>
        <v>12</v>
      </c>
      <c r="L24" s="9">
        <f t="shared" si="2"/>
        <v>12</v>
      </c>
      <c r="M24" s="10"/>
      <c r="N24" s="10"/>
      <c r="O24" s="10"/>
    </row>
    <row r="25" spans="1:15" x14ac:dyDescent="0.25">
      <c r="A25" s="88"/>
      <c r="B25" s="91"/>
      <c r="C25" s="91">
        <v>200</v>
      </c>
      <c r="D25" s="91">
        <v>200</v>
      </c>
      <c r="E25" s="19" t="s">
        <v>90</v>
      </c>
      <c r="F25" s="13">
        <v>0.12</v>
      </c>
      <c r="G25" s="13">
        <v>150</v>
      </c>
      <c r="H25" s="13">
        <v>150</v>
      </c>
      <c r="I25" s="13">
        <v>150</v>
      </c>
      <c r="J25" s="9">
        <f t="shared" si="0"/>
        <v>1.7999999999999999E-2</v>
      </c>
      <c r="K25" s="9">
        <f t="shared" si="1"/>
        <v>1.7999999999999999E-2</v>
      </c>
      <c r="L25" s="9">
        <f t="shared" si="2"/>
        <v>1.7999999999999999E-2</v>
      </c>
      <c r="M25" s="13"/>
      <c r="N25" s="13"/>
      <c r="O25" s="13"/>
    </row>
    <row r="26" spans="1:15" ht="15" customHeight="1" x14ac:dyDescent="0.25">
      <c r="A26" s="84" t="s">
        <v>20</v>
      </c>
      <c r="B26" s="89">
        <v>20</v>
      </c>
      <c r="C26" s="89">
        <v>35</v>
      </c>
      <c r="D26" s="89">
        <v>40</v>
      </c>
      <c r="E26" s="21" t="s">
        <v>20</v>
      </c>
      <c r="F26" s="13">
        <v>625</v>
      </c>
      <c r="G26" s="13">
        <v>20</v>
      </c>
      <c r="H26" s="13">
        <v>35</v>
      </c>
      <c r="I26" s="13">
        <v>40</v>
      </c>
      <c r="J26" s="9">
        <f t="shared" si="0"/>
        <v>12.5</v>
      </c>
      <c r="K26" s="9">
        <f t="shared" si="1"/>
        <v>21.875</v>
      </c>
      <c r="L26" s="9">
        <f t="shared" si="2"/>
        <v>25</v>
      </c>
      <c r="M26" s="10">
        <f>J26</f>
        <v>12.5</v>
      </c>
      <c r="N26" s="10">
        <f>K26</f>
        <v>21.875</v>
      </c>
      <c r="O26" s="10">
        <f>L26</f>
        <v>25</v>
      </c>
    </row>
    <row r="27" spans="1:15" x14ac:dyDescent="0.25">
      <c r="A27" s="85"/>
      <c r="B27" s="91"/>
      <c r="C27" s="91"/>
      <c r="D27" s="91"/>
      <c r="E27" s="21"/>
      <c r="F27" s="13"/>
      <c r="G27" s="13"/>
      <c r="H27" s="13"/>
      <c r="I27" s="13"/>
      <c r="J27" s="9"/>
      <c r="K27" s="9"/>
      <c r="L27" s="9"/>
      <c r="M27" s="13"/>
      <c r="N27" s="13"/>
      <c r="O27" s="13"/>
    </row>
    <row r="28" spans="1:15" x14ac:dyDescent="0.25">
      <c r="A28" s="22" t="s">
        <v>21</v>
      </c>
      <c r="B28" s="22"/>
      <c r="C28" s="22"/>
      <c r="D28" s="22"/>
      <c r="E28" s="22"/>
      <c r="F28" s="13"/>
      <c r="G28" s="13">
        <v>435.78</v>
      </c>
      <c r="H28" s="13">
        <v>470.26</v>
      </c>
      <c r="I28" s="13">
        <v>481.76</v>
      </c>
      <c r="J28" s="10"/>
      <c r="K28" s="10"/>
      <c r="L28" s="10"/>
      <c r="M28" s="13"/>
      <c r="N28" s="13"/>
      <c r="O28" s="13"/>
    </row>
    <row r="29" spans="1:15" x14ac:dyDescent="0.25">
      <c r="A29" s="22"/>
      <c r="B29" s="22"/>
      <c r="C29" s="22"/>
      <c r="D29" s="22"/>
      <c r="E29" s="2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outlineLevel="1" x14ac:dyDescent="0.25">
      <c r="A30" s="71" t="s">
        <v>22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SUM(M16:M29)</f>
        <v>307.20780000000002</v>
      </c>
      <c r="N30" s="10">
        <f>SUM(N16:N29)</f>
        <v>316.58280000000002</v>
      </c>
      <c r="O30" s="10">
        <f>SUM(O16:O29)</f>
        <v>319.70780000000002</v>
      </c>
    </row>
    <row r="31" spans="1:15" outlineLevel="1" x14ac:dyDescent="0.25">
      <c r="A31" s="71" t="s">
        <v>23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10">
        <f>M30*1.2</f>
        <v>368.64936</v>
      </c>
      <c r="N31" s="10">
        <f t="shared" ref="N31:O31" si="5">N30*1.2</f>
        <v>379.89936</v>
      </c>
      <c r="O31" s="10">
        <f t="shared" si="5"/>
        <v>383.64936</v>
      </c>
    </row>
    <row r="32" spans="1:15" outlineLevel="1" x14ac:dyDescent="0.25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(M31+N31+O31)/3</f>
        <v>377.39936000000006</v>
      </c>
      <c r="N32" s="75"/>
      <c r="O32" s="76"/>
    </row>
    <row r="33" spans="1:15" outlineLevel="1" x14ac:dyDescent="0.25">
      <c r="A33" s="71" t="s">
        <v>25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>
        <f>M32*1.12</f>
        <v>422.68728320000008</v>
      </c>
      <c r="N33" s="75"/>
      <c r="O33" s="76"/>
    </row>
    <row r="34" spans="1:15" outlineLevel="1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3"/>
      <c r="N34" s="23"/>
      <c r="O34" s="23"/>
    </row>
    <row r="35" spans="1:15" outlineLevel="1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29">
    <mergeCell ref="A34:L34"/>
    <mergeCell ref="A10:D10"/>
    <mergeCell ref="M1:O1"/>
    <mergeCell ref="M3:O3"/>
    <mergeCell ref="M4:O4"/>
    <mergeCell ref="M5:O5"/>
    <mergeCell ref="A7:N8"/>
    <mergeCell ref="A16:A21"/>
    <mergeCell ref="A23:A25"/>
    <mergeCell ref="B23:B25"/>
    <mergeCell ref="C23:C25"/>
    <mergeCell ref="D23:D25"/>
    <mergeCell ref="A26:A27"/>
    <mergeCell ref="B26:B27"/>
    <mergeCell ref="G13:I14"/>
    <mergeCell ref="M33:O33"/>
    <mergeCell ref="D26:D27"/>
    <mergeCell ref="A30:L30"/>
    <mergeCell ref="A31:L31"/>
    <mergeCell ref="A32:L32"/>
    <mergeCell ref="M32:O32"/>
    <mergeCell ref="A33:L33"/>
    <mergeCell ref="C26:C27"/>
    <mergeCell ref="A13:A15"/>
    <mergeCell ref="B13:D14"/>
    <mergeCell ref="E13:E15"/>
    <mergeCell ref="F13:F15"/>
    <mergeCell ref="M13:O14"/>
    <mergeCell ref="J13:L14"/>
  </mergeCells>
  <pageMargins left="0.25" right="0.25" top="0.75" bottom="0.75" header="0.3" footer="0.3"/>
  <pageSetup paperSize="9" scale="7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J28" sqref="J28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1.285156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63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64</v>
      </c>
      <c r="B16" s="6">
        <v>200</v>
      </c>
      <c r="C16" s="6">
        <v>250</v>
      </c>
      <c r="D16" s="7">
        <v>270</v>
      </c>
      <c r="E16" s="8" t="s">
        <v>65</v>
      </c>
      <c r="F16" s="6">
        <v>1500</v>
      </c>
      <c r="G16" s="6">
        <v>100.84</v>
      </c>
      <c r="H16" s="6">
        <v>134.05000000000001</v>
      </c>
      <c r="I16" s="6">
        <v>175</v>
      </c>
      <c r="J16" s="9">
        <f t="shared" ref="J16:J26" si="0">G16*F16/1000</f>
        <v>151.26</v>
      </c>
      <c r="K16" s="9">
        <f t="shared" ref="K16:K26" si="1">H16*F16/1000</f>
        <v>201.07500000000002</v>
      </c>
      <c r="L16" s="9">
        <f t="shared" ref="L16:L26" si="2">I16*F16/1000</f>
        <v>262.5</v>
      </c>
      <c r="M16" s="9">
        <f>SUM(J16:J23)</f>
        <v>210.04080000000002</v>
      </c>
      <c r="N16" s="9">
        <f>SUM(K16:K23)</f>
        <v>276.98466000000002</v>
      </c>
      <c r="O16" s="10">
        <f>SUM(L16:L23)</f>
        <v>338.40965999999997</v>
      </c>
    </row>
    <row r="17" spans="1:15" x14ac:dyDescent="0.25">
      <c r="A17" s="97"/>
      <c r="B17" s="1"/>
      <c r="C17" s="1"/>
      <c r="D17" s="1"/>
      <c r="E17" s="12" t="s">
        <v>66</v>
      </c>
      <c r="F17" s="6">
        <v>250</v>
      </c>
      <c r="G17" s="6">
        <v>100</v>
      </c>
      <c r="H17" s="6">
        <v>135</v>
      </c>
      <c r="I17" s="6">
        <v>135</v>
      </c>
      <c r="J17" s="9">
        <f t="shared" si="0"/>
        <v>25</v>
      </c>
      <c r="K17" s="9">
        <f t="shared" si="1"/>
        <v>33.75</v>
      </c>
      <c r="L17" s="9">
        <f t="shared" si="2"/>
        <v>33.75</v>
      </c>
      <c r="M17" s="9"/>
      <c r="N17" s="9"/>
      <c r="O17" s="10"/>
    </row>
    <row r="18" spans="1:15" x14ac:dyDescent="0.25">
      <c r="A18" s="97"/>
      <c r="E18" s="19" t="s">
        <v>48</v>
      </c>
      <c r="F18" s="13">
        <v>426</v>
      </c>
      <c r="G18" s="13">
        <v>24.3</v>
      </c>
      <c r="H18" s="13">
        <v>30.41</v>
      </c>
      <c r="I18" s="13">
        <v>30.41</v>
      </c>
      <c r="J18" s="9">
        <f t="shared" si="0"/>
        <v>10.351800000000001</v>
      </c>
      <c r="K18" s="9">
        <f t="shared" si="1"/>
        <v>12.954660000000001</v>
      </c>
      <c r="L18" s="9">
        <f t="shared" si="2"/>
        <v>12.954660000000001</v>
      </c>
      <c r="M18" s="10"/>
      <c r="N18" s="10"/>
      <c r="O18" s="10"/>
    </row>
    <row r="19" spans="1:15" x14ac:dyDescent="0.25">
      <c r="A19" s="97"/>
      <c r="E19" s="19" t="s">
        <v>18</v>
      </c>
      <c r="F19" s="13">
        <v>2000</v>
      </c>
      <c r="G19" s="13">
        <v>6.8</v>
      </c>
      <c r="H19" s="13">
        <v>8.5</v>
      </c>
      <c r="I19" s="13">
        <v>8.5</v>
      </c>
      <c r="J19" s="9">
        <f t="shared" si="0"/>
        <v>13.6</v>
      </c>
      <c r="K19" s="9">
        <f t="shared" si="1"/>
        <v>17</v>
      </c>
      <c r="L19" s="9">
        <f t="shared" si="2"/>
        <v>17</v>
      </c>
      <c r="M19" s="10"/>
      <c r="N19" s="10"/>
      <c r="O19" s="10"/>
    </row>
    <row r="20" spans="1:15" x14ac:dyDescent="0.25">
      <c r="A20" s="97"/>
      <c r="E20" s="19" t="s">
        <v>29</v>
      </c>
      <c r="F20" s="13">
        <v>250</v>
      </c>
      <c r="G20" s="13">
        <v>13.6</v>
      </c>
      <c r="H20" s="13">
        <v>17</v>
      </c>
      <c r="I20" s="13">
        <v>17</v>
      </c>
      <c r="J20" s="9">
        <f t="shared" si="0"/>
        <v>3.4</v>
      </c>
      <c r="K20" s="9">
        <f t="shared" si="1"/>
        <v>4.25</v>
      </c>
      <c r="L20" s="9">
        <f t="shared" si="2"/>
        <v>4.25</v>
      </c>
      <c r="M20" s="10"/>
      <c r="N20" s="10"/>
      <c r="O20" s="10"/>
    </row>
    <row r="21" spans="1:15" x14ac:dyDescent="0.25">
      <c r="A21" s="97"/>
      <c r="E21" s="19" t="s">
        <v>19</v>
      </c>
      <c r="F21" s="13">
        <v>1300</v>
      </c>
      <c r="G21" s="13">
        <v>4.53</v>
      </c>
      <c r="H21" s="13">
        <v>5.6</v>
      </c>
      <c r="I21" s="13">
        <v>5.6</v>
      </c>
      <c r="J21" s="9">
        <f t="shared" si="0"/>
        <v>5.8890000000000002</v>
      </c>
      <c r="K21" s="9">
        <f t="shared" si="1"/>
        <v>7.2799999999999994</v>
      </c>
      <c r="L21" s="9">
        <f t="shared" si="2"/>
        <v>7.2799999999999994</v>
      </c>
      <c r="M21" s="10"/>
      <c r="N21" s="10"/>
      <c r="O21" s="10"/>
    </row>
    <row r="22" spans="1:15" x14ac:dyDescent="0.25">
      <c r="A22" s="97"/>
      <c r="E22" s="19" t="s">
        <v>67</v>
      </c>
      <c r="F22" s="13">
        <v>250</v>
      </c>
      <c r="G22" s="13">
        <v>1.2</v>
      </c>
      <c r="H22" s="13">
        <v>1.5</v>
      </c>
      <c r="I22" s="13">
        <v>1.5</v>
      </c>
      <c r="J22" s="9">
        <f t="shared" si="0"/>
        <v>0.3</v>
      </c>
      <c r="K22" s="9">
        <f t="shared" si="1"/>
        <v>0.375</v>
      </c>
      <c r="L22" s="9">
        <f t="shared" si="2"/>
        <v>0.375</v>
      </c>
      <c r="M22" s="10"/>
      <c r="N22" s="10"/>
      <c r="O22" s="10"/>
    </row>
    <row r="23" spans="1:15" x14ac:dyDescent="0.25">
      <c r="A23" s="100"/>
      <c r="E23" s="19" t="s">
        <v>44</v>
      </c>
      <c r="F23" s="13">
        <v>200</v>
      </c>
      <c r="G23" s="13">
        <v>1.2</v>
      </c>
      <c r="H23" s="13">
        <v>1.5</v>
      </c>
      <c r="I23" s="13">
        <v>1.5</v>
      </c>
      <c r="J23" s="9">
        <f t="shared" si="0"/>
        <v>0.24</v>
      </c>
      <c r="K23" s="9">
        <f t="shared" si="1"/>
        <v>0.3</v>
      </c>
      <c r="L23" s="9">
        <f t="shared" si="2"/>
        <v>0.3</v>
      </c>
      <c r="M23" s="10"/>
      <c r="N23" s="10"/>
      <c r="O23" s="10"/>
    </row>
    <row r="24" spans="1:15" x14ac:dyDescent="0.25">
      <c r="A24" s="99" t="s">
        <v>68</v>
      </c>
      <c r="B24" s="20">
        <v>100</v>
      </c>
      <c r="C24" s="13">
        <v>100</v>
      </c>
      <c r="D24" s="13">
        <v>100</v>
      </c>
      <c r="E24" s="19" t="s">
        <v>60</v>
      </c>
      <c r="F24" s="13">
        <v>600</v>
      </c>
      <c r="G24" s="13">
        <v>100</v>
      </c>
      <c r="H24" s="13">
        <v>100</v>
      </c>
      <c r="I24" s="13">
        <v>100</v>
      </c>
      <c r="J24" s="9">
        <f t="shared" si="0"/>
        <v>60</v>
      </c>
      <c r="K24" s="9">
        <f t="shared" si="1"/>
        <v>60</v>
      </c>
      <c r="L24" s="9">
        <f t="shared" si="2"/>
        <v>60</v>
      </c>
      <c r="M24" s="10">
        <f>J24</f>
        <v>60</v>
      </c>
      <c r="N24" s="10">
        <f t="shared" ref="N24:O24" si="3">K24</f>
        <v>60</v>
      </c>
      <c r="O24" s="10">
        <f t="shared" si="3"/>
        <v>60</v>
      </c>
    </row>
    <row r="25" spans="1:15" ht="18.95" customHeight="1" x14ac:dyDescent="0.25">
      <c r="A25" s="99"/>
      <c r="B25" s="28"/>
      <c r="C25" s="28"/>
      <c r="D25" s="28"/>
      <c r="E25" s="19"/>
      <c r="F25" s="13"/>
      <c r="G25" s="13"/>
      <c r="H25" s="13"/>
      <c r="I25" s="13"/>
      <c r="J25" s="9"/>
      <c r="K25" s="9"/>
      <c r="L25" s="9"/>
      <c r="M25" s="10"/>
      <c r="N25" s="10"/>
      <c r="O25" s="10"/>
    </row>
    <row r="26" spans="1:15" ht="15" customHeight="1" x14ac:dyDescent="0.25">
      <c r="A26" s="84" t="s">
        <v>20</v>
      </c>
      <c r="B26" s="20">
        <v>20</v>
      </c>
      <c r="C26" s="13">
        <v>35</v>
      </c>
      <c r="D26" s="13">
        <v>40</v>
      </c>
      <c r="E26" s="21" t="s">
        <v>20</v>
      </c>
      <c r="F26" s="13">
        <v>625</v>
      </c>
      <c r="G26" s="13">
        <v>20</v>
      </c>
      <c r="H26" s="13">
        <v>35</v>
      </c>
      <c r="I26" s="13">
        <v>40</v>
      </c>
      <c r="J26" s="9">
        <f t="shared" si="0"/>
        <v>12.5</v>
      </c>
      <c r="K26" s="9">
        <f t="shared" si="1"/>
        <v>21.875</v>
      </c>
      <c r="L26" s="9">
        <f t="shared" si="2"/>
        <v>25</v>
      </c>
      <c r="M26" s="10">
        <f>J26</f>
        <v>12.5</v>
      </c>
      <c r="N26" s="10">
        <f>K26</f>
        <v>21.875</v>
      </c>
      <c r="O26" s="10">
        <f>L26</f>
        <v>25</v>
      </c>
    </row>
    <row r="27" spans="1:15" x14ac:dyDescent="0.25">
      <c r="A27" s="85"/>
      <c r="B27" s="20"/>
      <c r="C27" s="13"/>
      <c r="D27" s="13"/>
      <c r="E27" s="21"/>
      <c r="F27" s="13"/>
      <c r="G27" s="13"/>
      <c r="H27" s="13"/>
      <c r="I27" s="13"/>
      <c r="J27" s="9"/>
      <c r="K27" s="9"/>
      <c r="L27" s="9"/>
      <c r="M27" s="10"/>
      <c r="N27" s="10"/>
      <c r="O27" s="10"/>
    </row>
    <row r="28" spans="1:15" x14ac:dyDescent="0.25">
      <c r="A28" s="22" t="s">
        <v>21</v>
      </c>
      <c r="B28" s="22"/>
      <c r="C28" s="22"/>
      <c r="D28" s="22"/>
      <c r="E28" s="22"/>
      <c r="F28" s="13"/>
      <c r="G28" s="13">
        <v>357.55</v>
      </c>
      <c r="H28" s="13">
        <v>455.17</v>
      </c>
      <c r="I28" s="13">
        <v>491.93</v>
      </c>
      <c r="J28" s="9"/>
      <c r="K28" s="9"/>
      <c r="L28" s="9"/>
      <c r="M28" s="10"/>
      <c r="N28" s="10"/>
      <c r="O28" s="10"/>
    </row>
    <row r="29" spans="1:15" x14ac:dyDescent="0.25">
      <c r="A29" s="22"/>
      <c r="B29" s="22"/>
      <c r="C29" s="22"/>
      <c r="D29" s="22"/>
      <c r="E29" s="22"/>
      <c r="F29" s="13"/>
      <c r="G29" s="13"/>
      <c r="H29" s="13"/>
      <c r="I29" s="13"/>
      <c r="J29" s="10"/>
      <c r="K29" s="10"/>
      <c r="L29" s="10"/>
      <c r="M29" s="10"/>
      <c r="N29" s="10"/>
      <c r="O29" s="10"/>
    </row>
    <row r="30" spans="1:15" outlineLevel="1" x14ac:dyDescent="0.25">
      <c r="A30" s="71" t="s">
        <v>22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SUM(M16:M29)</f>
        <v>282.54079999999999</v>
      </c>
      <c r="N30" s="10">
        <f>SUM(N16:N29)</f>
        <v>358.85966000000002</v>
      </c>
      <c r="O30" s="10">
        <f>SUM(O16:O29)</f>
        <v>423.40965999999997</v>
      </c>
    </row>
    <row r="31" spans="1:15" outlineLevel="1" x14ac:dyDescent="0.25">
      <c r="A31" s="71" t="s">
        <v>23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10">
        <f>M30*1.2</f>
        <v>339.04895999999997</v>
      </c>
      <c r="N31" s="10">
        <f t="shared" ref="N31:O31" si="4">N30*1.2</f>
        <v>430.63159200000001</v>
      </c>
      <c r="O31" s="10">
        <f t="shared" si="4"/>
        <v>508.09159199999993</v>
      </c>
    </row>
    <row r="32" spans="1:15" outlineLevel="1" x14ac:dyDescent="0.25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(M31+N31+O31)/3</f>
        <v>425.92404800000003</v>
      </c>
      <c r="N32" s="75"/>
      <c r="O32" s="76"/>
    </row>
    <row r="33" spans="1:15" outlineLevel="1" x14ac:dyDescent="0.25">
      <c r="A33" s="71" t="s">
        <v>25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>
        <f>M32*1.12</f>
        <v>477.03493376000006</v>
      </c>
      <c r="N33" s="75"/>
      <c r="O33" s="76"/>
    </row>
    <row r="34" spans="1:15" outlineLevel="1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3"/>
      <c r="N34" s="23"/>
      <c r="O34" s="23"/>
    </row>
    <row r="35" spans="1:15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23">
    <mergeCell ref="A10:D10"/>
    <mergeCell ref="M1:O1"/>
    <mergeCell ref="M3:O3"/>
    <mergeCell ref="M4:O4"/>
    <mergeCell ref="M5:O5"/>
    <mergeCell ref="A7:N8"/>
    <mergeCell ref="A31:L31"/>
    <mergeCell ref="A13:A15"/>
    <mergeCell ref="B13:D14"/>
    <mergeCell ref="E13:E15"/>
    <mergeCell ref="F13:F15"/>
    <mergeCell ref="G13:I14"/>
    <mergeCell ref="J13:L14"/>
    <mergeCell ref="M13:O14"/>
    <mergeCell ref="A16:A23"/>
    <mergeCell ref="A24:A25"/>
    <mergeCell ref="A26:A27"/>
    <mergeCell ref="A30:L30"/>
    <mergeCell ref="A32:L32"/>
    <mergeCell ref="M32:O32"/>
    <mergeCell ref="A33:L33"/>
    <mergeCell ref="M33:O33"/>
    <mergeCell ref="A34:L34"/>
  </mergeCells>
  <pageMargins left="0.25" right="0.25" top="0.75" bottom="0.75" header="0.3" footer="0.3"/>
  <pageSetup paperSize="9" scale="77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4" workbookViewId="0">
      <selection activeCell="F31" sqref="F31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8.57031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3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69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70</v>
      </c>
      <c r="B16" s="5" t="s">
        <v>71</v>
      </c>
      <c r="C16" s="5" t="s">
        <v>72</v>
      </c>
      <c r="D16" s="5" t="s">
        <v>73</v>
      </c>
      <c r="E16" s="12" t="s">
        <v>74</v>
      </c>
      <c r="F16" s="6">
        <v>1500</v>
      </c>
      <c r="G16" s="6">
        <v>35</v>
      </c>
      <c r="H16" s="6">
        <v>35</v>
      </c>
      <c r="I16" s="6">
        <v>35</v>
      </c>
      <c r="J16" s="9">
        <f>G16*F16/1000</f>
        <v>52.5</v>
      </c>
      <c r="K16" s="9">
        <f>H16*F16/1000</f>
        <v>52.5</v>
      </c>
      <c r="L16" s="9">
        <f>I16*F16/1000</f>
        <v>52.5</v>
      </c>
      <c r="M16" s="9">
        <f>SUM(J16:J26)</f>
        <v>143.54400000000001</v>
      </c>
      <c r="N16" s="9">
        <f>SUM(K16:K26)</f>
        <v>160.25200000000001</v>
      </c>
      <c r="O16" s="10">
        <f>SUM(L16:L26)</f>
        <v>172.04400000000001</v>
      </c>
    </row>
    <row r="17" spans="1:15" ht="15" customHeight="1" x14ac:dyDescent="0.25">
      <c r="A17" s="97"/>
      <c r="B17" s="15"/>
      <c r="C17" s="15"/>
      <c r="D17" s="15"/>
      <c r="E17" s="12" t="s">
        <v>16</v>
      </c>
      <c r="F17" s="6">
        <v>250</v>
      </c>
      <c r="G17" s="6">
        <v>20</v>
      </c>
      <c r="H17" s="6">
        <v>33</v>
      </c>
      <c r="I17" s="6">
        <v>41</v>
      </c>
      <c r="J17" s="9">
        <f t="shared" ref="J17:J32" si="0">G17*F17/1000</f>
        <v>5</v>
      </c>
      <c r="K17" s="9">
        <f t="shared" ref="K17:K32" si="1">H17*F17/1000</f>
        <v>8.25</v>
      </c>
      <c r="L17" s="9">
        <f t="shared" ref="L17:L32" si="2">I17*F17/1000</f>
        <v>10.25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12" t="s">
        <v>57</v>
      </c>
      <c r="F18" s="6">
        <v>426</v>
      </c>
      <c r="G18" s="6">
        <v>10</v>
      </c>
      <c r="H18" s="6">
        <v>11.5</v>
      </c>
      <c r="I18" s="6">
        <v>12.5</v>
      </c>
      <c r="J18" s="9">
        <f t="shared" si="0"/>
        <v>4.26</v>
      </c>
      <c r="K18" s="9">
        <f t="shared" si="1"/>
        <v>4.899</v>
      </c>
      <c r="L18" s="9">
        <f t="shared" si="2"/>
        <v>5.3250000000000002</v>
      </c>
      <c r="M18" s="9"/>
      <c r="N18" s="9"/>
      <c r="O18" s="10"/>
    </row>
    <row r="19" spans="1:15" x14ac:dyDescent="0.25">
      <c r="A19" s="97"/>
      <c r="B19" s="15"/>
      <c r="C19" s="15"/>
      <c r="D19" s="15"/>
      <c r="E19" s="12" t="s">
        <v>29</v>
      </c>
      <c r="F19" s="6">
        <v>250</v>
      </c>
      <c r="G19" s="6">
        <v>9.6</v>
      </c>
      <c r="H19" s="6">
        <v>11</v>
      </c>
      <c r="I19" s="6">
        <v>12</v>
      </c>
      <c r="J19" s="9">
        <f t="shared" si="0"/>
        <v>2.4</v>
      </c>
      <c r="K19" s="9">
        <f t="shared" si="1"/>
        <v>2.75</v>
      </c>
      <c r="L19" s="9">
        <f t="shared" si="2"/>
        <v>3</v>
      </c>
      <c r="M19" s="9"/>
      <c r="N19" s="9"/>
      <c r="O19" s="10"/>
    </row>
    <row r="20" spans="1:15" x14ac:dyDescent="0.25">
      <c r="A20" s="97"/>
      <c r="B20" s="15"/>
      <c r="C20" s="15"/>
      <c r="D20" s="15"/>
      <c r="E20" s="12" t="s">
        <v>19</v>
      </c>
      <c r="F20" s="6">
        <v>1300</v>
      </c>
      <c r="G20" s="6">
        <v>2</v>
      </c>
      <c r="H20" s="6">
        <v>2.2999999999999998</v>
      </c>
      <c r="I20" s="6">
        <v>2.5</v>
      </c>
      <c r="J20" s="9">
        <f t="shared" si="0"/>
        <v>2.6</v>
      </c>
      <c r="K20" s="9">
        <f t="shared" si="1"/>
        <v>2.9899999999999993</v>
      </c>
      <c r="L20" s="9">
        <f t="shared" si="2"/>
        <v>3.25</v>
      </c>
      <c r="M20" s="9"/>
      <c r="N20" s="9"/>
      <c r="O20" s="10"/>
    </row>
    <row r="21" spans="1:15" x14ac:dyDescent="0.25">
      <c r="A21" s="97"/>
      <c r="B21" s="15"/>
      <c r="C21" s="15"/>
      <c r="D21" s="15"/>
      <c r="E21" s="12" t="s">
        <v>49</v>
      </c>
      <c r="F21" s="6">
        <v>450</v>
      </c>
      <c r="G21" s="6">
        <v>150</v>
      </c>
      <c r="H21" s="6">
        <v>172.5</v>
      </c>
      <c r="I21" s="6">
        <v>187.5</v>
      </c>
      <c r="J21" s="9">
        <f t="shared" si="0"/>
        <v>67.5</v>
      </c>
      <c r="K21" s="9">
        <f t="shared" si="1"/>
        <v>77.625</v>
      </c>
      <c r="L21" s="9">
        <f t="shared" si="2"/>
        <v>84.375</v>
      </c>
      <c r="M21" s="10"/>
      <c r="N21" s="9"/>
      <c r="O21" s="10"/>
    </row>
    <row r="22" spans="1:15" x14ac:dyDescent="0.25">
      <c r="A22" s="97"/>
      <c r="B22" s="15"/>
      <c r="C22" s="15"/>
      <c r="D22" s="15"/>
      <c r="E22" s="12" t="s">
        <v>75</v>
      </c>
      <c r="F22" s="6">
        <v>250</v>
      </c>
      <c r="G22" s="6">
        <v>9</v>
      </c>
      <c r="H22" s="6">
        <v>12</v>
      </c>
      <c r="I22" s="6">
        <v>15</v>
      </c>
      <c r="J22" s="9">
        <f t="shared" si="0"/>
        <v>2.25</v>
      </c>
      <c r="K22" s="9">
        <f t="shared" si="1"/>
        <v>3</v>
      </c>
      <c r="L22" s="9">
        <f t="shared" si="2"/>
        <v>3.75</v>
      </c>
      <c r="M22" s="9"/>
      <c r="N22" s="9"/>
      <c r="O22" s="10"/>
    </row>
    <row r="23" spans="1:15" x14ac:dyDescent="0.25">
      <c r="A23" s="97"/>
      <c r="B23" s="15"/>
      <c r="C23" s="15"/>
      <c r="D23" s="15"/>
      <c r="E23" s="12" t="s">
        <v>28</v>
      </c>
      <c r="F23" s="6">
        <v>3000</v>
      </c>
      <c r="G23" s="6">
        <v>0.6</v>
      </c>
      <c r="H23" s="6">
        <v>0.7</v>
      </c>
      <c r="I23" s="6">
        <v>0.9</v>
      </c>
      <c r="J23" s="9">
        <f t="shared" si="0"/>
        <v>1.8</v>
      </c>
      <c r="K23" s="9">
        <f t="shared" si="1"/>
        <v>2.1</v>
      </c>
      <c r="L23" s="9">
        <f t="shared" si="2"/>
        <v>2.7</v>
      </c>
      <c r="M23" s="9"/>
      <c r="N23" s="9"/>
      <c r="O23" s="10"/>
    </row>
    <row r="24" spans="1:15" x14ac:dyDescent="0.25">
      <c r="A24" s="97"/>
      <c r="B24" s="15"/>
      <c r="C24" s="15"/>
      <c r="D24" s="15"/>
      <c r="E24" s="12" t="s">
        <v>61</v>
      </c>
      <c r="F24" s="6">
        <v>400</v>
      </c>
      <c r="G24" s="6">
        <v>1</v>
      </c>
      <c r="H24" s="6">
        <v>1.5</v>
      </c>
      <c r="I24" s="6">
        <v>2</v>
      </c>
      <c r="J24" s="9">
        <f t="shared" si="0"/>
        <v>0.4</v>
      </c>
      <c r="K24" s="9">
        <f t="shared" si="1"/>
        <v>0.6</v>
      </c>
      <c r="L24" s="9">
        <f t="shared" si="2"/>
        <v>0.8</v>
      </c>
      <c r="M24" s="9"/>
      <c r="N24" s="9"/>
      <c r="O24" s="10"/>
    </row>
    <row r="25" spans="1:15" x14ac:dyDescent="0.25">
      <c r="A25" s="97"/>
      <c r="B25" s="15"/>
      <c r="C25" s="15"/>
      <c r="D25" s="15"/>
      <c r="E25" s="12" t="s">
        <v>39</v>
      </c>
      <c r="F25" s="6">
        <v>500</v>
      </c>
      <c r="G25" s="6">
        <v>9.6</v>
      </c>
      <c r="H25" s="6">
        <v>11</v>
      </c>
      <c r="I25" s="6">
        <v>12.1</v>
      </c>
      <c r="J25" s="9">
        <f t="shared" si="0"/>
        <v>4.8</v>
      </c>
      <c r="K25" s="9">
        <f t="shared" si="1"/>
        <v>5.5</v>
      </c>
      <c r="L25" s="9">
        <f t="shared" si="2"/>
        <v>6.05</v>
      </c>
      <c r="M25" s="9"/>
      <c r="N25" s="9"/>
      <c r="O25" s="10"/>
    </row>
    <row r="26" spans="1:15" x14ac:dyDescent="0.25">
      <c r="A26" s="97"/>
      <c r="B26" s="15"/>
      <c r="C26" s="15"/>
      <c r="D26" s="15"/>
      <c r="E26" s="12" t="s">
        <v>44</v>
      </c>
      <c r="F26" s="6">
        <v>200</v>
      </c>
      <c r="G26" s="6">
        <v>0.17</v>
      </c>
      <c r="H26" s="6">
        <v>0.19</v>
      </c>
      <c r="I26" s="6">
        <v>0.22</v>
      </c>
      <c r="J26" s="9">
        <f t="shared" si="0"/>
        <v>3.4000000000000002E-2</v>
      </c>
      <c r="K26" s="9">
        <f t="shared" si="1"/>
        <v>3.7999999999999999E-2</v>
      </c>
      <c r="L26" s="9">
        <f t="shared" si="2"/>
        <v>4.3999999999999997E-2</v>
      </c>
      <c r="M26" s="9"/>
      <c r="N26" s="9"/>
      <c r="O26" s="10"/>
    </row>
    <row r="27" spans="1:15" x14ac:dyDescent="0.25">
      <c r="A27" s="99" t="s">
        <v>142</v>
      </c>
      <c r="B27" s="20">
        <v>200</v>
      </c>
      <c r="C27" s="13">
        <v>200</v>
      </c>
      <c r="D27" s="13">
        <v>200</v>
      </c>
      <c r="E27" s="19" t="s">
        <v>143</v>
      </c>
      <c r="F27" s="13">
        <v>1500</v>
      </c>
      <c r="G27" s="13">
        <v>8</v>
      </c>
      <c r="H27" s="13">
        <v>8</v>
      </c>
      <c r="I27" s="13">
        <v>8</v>
      </c>
      <c r="J27" s="9">
        <f t="shared" si="0"/>
        <v>12</v>
      </c>
      <c r="K27" s="9">
        <f t="shared" si="1"/>
        <v>12</v>
      </c>
      <c r="L27" s="9">
        <f t="shared" si="2"/>
        <v>12</v>
      </c>
      <c r="M27" s="10">
        <f>SUM(J27:J30)</f>
        <v>51.218000000000004</v>
      </c>
      <c r="N27" s="10">
        <f t="shared" ref="N27:O27" si="3">SUM(K27:K30)</f>
        <v>51.218000000000004</v>
      </c>
      <c r="O27" s="10">
        <f t="shared" si="3"/>
        <v>51.218000000000004</v>
      </c>
    </row>
    <row r="28" spans="1:15" x14ac:dyDescent="0.25">
      <c r="A28" s="99"/>
      <c r="B28" s="28"/>
      <c r="C28" s="28"/>
      <c r="D28" s="28"/>
      <c r="E28" s="19" t="s">
        <v>31</v>
      </c>
      <c r="F28" s="13">
        <v>800</v>
      </c>
      <c r="G28" s="13">
        <v>24</v>
      </c>
      <c r="H28" s="13">
        <v>24</v>
      </c>
      <c r="I28" s="13">
        <v>24</v>
      </c>
      <c r="J28" s="9">
        <f t="shared" si="0"/>
        <v>19.2</v>
      </c>
      <c r="K28" s="9">
        <f t="shared" si="1"/>
        <v>19.2</v>
      </c>
      <c r="L28" s="9">
        <f t="shared" si="2"/>
        <v>19.2</v>
      </c>
      <c r="M28" s="10"/>
      <c r="N28" s="10"/>
      <c r="O28" s="10"/>
    </row>
    <row r="29" spans="1:15" x14ac:dyDescent="0.25">
      <c r="A29" s="99"/>
      <c r="B29" s="28"/>
      <c r="C29" s="28"/>
      <c r="D29" s="28"/>
      <c r="E29" s="19" t="s">
        <v>32</v>
      </c>
      <c r="F29" s="13">
        <v>2000</v>
      </c>
      <c r="G29" s="13">
        <v>10</v>
      </c>
      <c r="H29" s="13">
        <v>10</v>
      </c>
      <c r="I29" s="13">
        <v>10</v>
      </c>
      <c r="J29" s="9">
        <f t="shared" si="0"/>
        <v>20</v>
      </c>
      <c r="K29" s="9">
        <f t="shared" si="1"/>
        <v>20</v>
      </c>
      <c r="L29" s="9">
        <f t="shared" si="2"/>
        <v>20</v>
      </c>
      <c r="M29" s="10"/>
      <c r="N29" s="10"/>
      <c r="O29" s="10"/>
    </row>
    <row r="30" spans="1:15" x14ac:dyDescent="0.25">
      <c r="A30" s="99"/>
      <c r="B30" s="31"/>
      <c r="C30" s="31"/>
      <c r="D30" s="31"/>
      <c r="E30" s="19" t="s">
        <v>34</v>
      </c>
      <c r="F30" s="13">
        <v>0.12</v>
      </c>
      <c r="G30" s="13">
        <v>150</v>
      </c>
      <c r="H30" s="13">
        <v>150</v>
      </c>
      <c r="I30" s="13">
        <v>150</v>
      </c>
      <c r="J30" s="9">
        <f t="shared" si="0"/>
        <v>1.7999999999999999E-2</v>
      </c>
      <c r="K30" s="9">
        <f t="shared" si="1"/>
        <v>1.7999999999999999E-2</v>
      </c>
      <c r="L30" s="9">
        <f t="shared" si="2"/>
        <v>1.7999999999999999E-2</v>
      </c>
      <c r="M30" s="10"/>
      <c r="N30" s="10"/>
      <c r="O30" s="10"/>
    </row>
    <row r="31" spans="1:15" x14ac:dyDescent="0.25">
      <c r="A31" s="27" t="s">
        <v>169</v>
      </c>
      <c r="B31" s="13">
        <v>150</v>
      </c>
      <c r="C31" s="13">
        <v>150</v>
      </c>
      <c r="D31" s="13">
        <v>150</v>
      </c>
      <c r="E31" s="21" t="s">
        <v>170</v>
      </c>
      <c r="F31" s="13">
        <v>650</v>
      </c>
      <c r="G31" s="13">
        <v>150</v>
      </c>
      <c r="H31" s="13">
        <v>150</v>
      </c>
      <c r="I31" s="13">
        <v>150</v>
      </c>
      <c r="J31" s="9">
        <f t="shared" si="0"/>
        <v>97.5</v>
      </c>
      <c r="K31" s="9">
        <f t="shared" si="1"/>
        <v>97.5</v>
      </c>
      <c r="L31" s="9">
        <f t="shared" si="2"/>
        <v>97.5</v>
      </c>
      <c r="M31" s="10">
        <f>J31</f>
        <v>97.5</v>
      </c>
      <c r="N31" s="10">
        <f t="shared" ref="N31:O31" si="4">K31</f>
        <v>97.5</v>
      </c>
      <c r="O31" s="10">
        <f t="shared" si="4"/>
        <v>97.5</v>
      </c>
    </row>
    <row r="32" spans="1:15" ht="15" customHeight="1" x14ac:dyDescent="0.25">
      <c r="A32" s="84" t="s">
        <v>20</v>
      </c>
      <c r="B32" s="20">
        <v>20</v>
      </c>
      <c r="C32" s="13">
        <v>35</v>
      </c>
      <c r="D32" s="13">
        <v>40</v>
      </c>
      <c r="E32" s="21" t="s">
        <v>20</v>
      </c>
      <c r="F32" s="13">
        <v>625</v>
      </c>
      <c r="G32" s="13">
        <v>20</v>
      </c>
      <c r="H32" s="13">
        <v>35</v>
      </c>
      <c r="I32" s="13">
        <v>40</v>
      </c>
      <c r="J32" s="9">
        <f t="shared" si="0"/>
        <v>12.5</v>
      </c>
      <c r="K32" s="9">
        <f t="shared" si="1"/>
        <v>21.875</v>
      </c>
      <c r="L32" s="9">
        <f t="shared" si="2"/>
        <v>25</v>
      </c>
      <c r="M32" s="10">
        <f>J32</f>
        <v>12.5</v>
      </c>
      <c r="N32" s="10">
        <f>K32</f>
        <v>21.875</v>
      </c>
      <c r="O32" s="10">
        <f>L32</f>
        <v>25</v>
      </c>
    </row>
    <row r="33" spans="1:15" x14ac:dyDescent="0.25">
      <c r="A33" s="85"/>
      <c r="B33" s="20"/>
      <c r="C33" s="13"/>
      <c r="D33" s="13"/>
      <c r="E33" s="21"/>
      <c r="F33" s="13"/>
      <c r="G33" s="13"/>
      <c r="H33" s="13"/>
      <c r="I33" s="13"/>
      <c r="J33" s="9"/>
      <c r="K33" s="9"/>
      <c r="L33" s="9"/>
      <c r="M33" s="10"/>
      <c r="N33" s="10"/>
      <c r="O33" s="10"/>
    </row>
    <row r="34" spans="1:15" x14ac:dyDescent="0.25">
      <c r="A34" s="22" t="s">
        <v>21</v>
      </c>
      <c r="B34" s="22"/>
      <c r="C34" s="22"/>
      <c r="D34" s="22"/>
      <c r="E34" s="22"/>
      <c r="F34" s="13"/>
      <c r="G34" s="13">
        <v>317.70999999999998</v>
      </c>
      <c r="H34" s="13">
        <v>373.99</v>
      </c>
      <c r="I34" s="13">
        <v>397.04</v>
      </c>
      <c r="J34" s="9"/>
      <c r="K34" s="9"/>
      <c r="L34" s="9"/>
      <c r="M34" s="10"/>
      <c r="N34" s="10"/>
      <c r="O34" s="10"/>
    </row>
    <row r="35" spans="1:15" outlineLevel="1" x14ac:dyDescent="0.25">
      <c r="A35" s="22"/>
      <c r="B35" s="22"/>
      <c r="C35" s="22"/>
      <c r="D35" s="22"/>
      <c r="E35" s="22"/>
      <c r="F35" s="13"/>
      <c r="G35" s="13"/>
      <c r="H35" s="13"/>
      <c r="I35" s="13"/>
      <c r="J35" s="10"/>
      <c r="K35" s="10"/>
      <c r="L35" s="10"/>
      <c r="M35" s="10"/>
      <c r="N35" s="10"/>
      <c r="O35" s="10"/>
    </row>
    <row r="36" spans="1:15" outlineLevel="1" x14ac:dyDescent="0.25">
      <c r="A36" s="71" t="s">
        <v>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SUM(M16:M35)</f>
        <v>304.762</v>
      </c>
      <c r="N36" s="10">
        <f>SUM(N16:N35)</f>
        <v>330.84500000000003</v>
      </c>
      <c r="O36" s="10">
        <f>SUM(O16:O35)</f>
        <v>345.762</v>
      </c>
    </row>
    <row r="37" spans="1:15" outlineLevel="1" x14ac:dyDescent="0.25">
      <c r="A37" s="71" t="s">
        <v>23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10">
        <f>M36*1.2</f>
        <v>365.71440000000001</v>
      </c>
      <c r="N37" s="10">
        <f t="shared" ref="N37:O37" si="5">N36*1.2</f>
        <v>397.01400000000001</v>
      </c>
      <c r="O37" s="10">
        <f t="shared" si="5"/>
        <v>414.9144</v>
      </c>
    </row>
    <row r="38" spans="1:15" outlineLevel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(M37+N37+O37)/3</f>
        <v>392.54760000000005</v>
      </c>
      <c r="N38" s="75"/>
      <c r="O38" s="76"/>
    </row>
    <row r="39" spans="1:15" outlineLevel="1" x14ac:dyDescent="0.25">
      <c r="A39" s="71" t="s">
        <v>25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4">
        <f>M38*1.12</f>
        <v>439.65331200000008</v>
      </c>
      <c r="N39" s="75"/>
      <c r="O39" s="76"/>
    </row>
    <row r="40" spans="1:15" outlineLevel="1" x14ac:dyDescent="0.25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23"/>
      <c r="N40" s="23"/>
      <c r="O40" s="23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</sheetData>
  <mergeCells count="23">
    <mergeCell ref="M38:O38"/>
    <mergeCell ref="A10:D10"/>
    <mergeCell ref="M1:O1"/>
    <mergeCell ref="M3:O3"/>
    <mergeCell ref="M4:O4"/>
    <mergeCell ref="M5:O5"/>
    <mergeCell ref="A7:N8"/>
    <mergeCell ref="A39:L39"/>
    <mergeCell ref="M39:O39"/>
    <mergeCell ref="A40:L40"/>
    <mergeCell ref="M13:O14"/>
    <mergeCell ref="A16:A26"/>
    <mergeCell ref="A27:A30"/>
    <mergeCell ref="A32:A33"/>
    <mergeCell ref="A36:L36"/>
    <mergeCell ref="A13:A15"/>
    <mergeCell ref="B13:D14"/>
    <mergeCell ref="E13:E15"/>
    <mergeCell ref="F13:F15"/>
    <mergeCell ref="G13:I14"/>
    <mergeCell ref="J13:L14"/>
    <mergeCell ref="A37:L37"/>
    <mergeCell ref="A38:L38"/>
  </mergeCells>
  <pageMargins left="0.25" right="0.25" top="0.75" bottom="0.75" header="0.3" footer="0.3"/>
  <pageSetup paperSize="9" scale="74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opLeftCell="A10" workbookViewId="0">
      <selection activeCell="F39" sqref="F39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.8554687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76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108" t="s">
        <v>4</v>
      </c>
      <c r="B13" s="77" t="s">
        <v>5</v>
      </c>
      <c r="C13" s="78"/>
      <c r="D13" s="79"/>
      <c r="E13" s="108" t="s">
        <v>6</v>
      </c>
      <c r="F13" s="108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109"/>
      <c r="B14" s="80"/>
      <c r="C14" s="81"/>
      <c r="D14" s="82"/>
      <c r="E14" s="109"/>
      <c r="F14" s="109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110"/>
      <c r="B15" s="5" t="s">
        <v>11</v>
      </c>
      <c r="C15" s="6" t="s">
        <v>12</v>
      </c>
      <c r="D15" s="7" t="s">
        <v>13</v>
      </c>
      <c r="E15" s="110"/>
      <c r="F15" s="110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77</v>
      </c>
      <c r="B16" s="6">
        <v>100</v>
      </c>
      <c r="C16" s="6">
        <v>130</v>
      </c>
      <c r="D16" s="7">
        <v>150</v>
      </c>
      <c r="E16" s="8" t="s">
        <v>78</v>
      </c>
      <c r="F16" s="6">
        <v>500</v>
      </c>
      <c r="G16" s="6">
        <v>22</v>
      </c>
      <c r="H16" s="6">
        <v>28.6</v>
      </c>
      <c r="I16" s="6">
        <v>33</v>
      </c>
      <c r="J16" s="9">
        <f t="shared" ref="J16:J39" si="0">G16*F16/1000</f>
        <v>11</v>
      </c>
      <c r="K16" s="9">
        <f t="shared" ref="K16:K39" si="1">H16*F16/1000</f>
        <v>14.3</v>
      </c>
      <c r="L16" s="9">
        <f t="shared" ref="L16:L39" si="2">I16*F16/1000</f>
        <v>16.5</v>
      </c>
      <c r="M16" s="9">
        <f>SUM(J16:J20)</f>
        <v>48.543599999999998</v>
      </c>
      <c r="N16" s="9">
        <f>SUM(K16:K20)</f>
        <v>63.014679999999998</v>
      </c>
      <c r="O16" s="10">
        <f>SUM(L16:L20)</f>
        <v>72.815399999999997</v>
      </c>
    </row>
    <row r="17" spans="1:15" x14ac:dyDescent="0.25">
      <c r="A17" s="97"/>
      <c r="B17" s="1"/>
      <c r="C17" s="1"/>
      <c r="D17" s="1"/>
      <c r="E17" s="12" t="s">
        <v>34</v>
      </c>
      <c r="F17" s="6">
        <v>0.12</v>
      </c>
      <c r="G17" s="6">
        <v>30</v>
      </c>
      <c r="H17" s="6">
        <v>39</v>
      </c>
      <c r="I17" s="6">
        <v>45</v>
      </c>
      <c r="J17" s="9">
        <f t="shared" si="0"/>
        <v>3.5999999999999995E-3</v>
      </c>
      <c r="K17" s="9">
        <f t="shared" si="1"/>
        <v>4.6800000000000001E-3</v>
      </c>
      <c r="L17" s="9">
        <f t="shared" si="2"/>
        <v>5.3999999999999994E-3</v>
      </c>
      <c r="M17" s="9"/>
      <c r="N17" s="9"/>
      <c r="O17" s="10"/>
    </row>
    <row r="18" spans="1:15" x14ac:dyDescent="0.25">
      <c r="A18" s="97"/>
      <c r="B18" s="1"/>
      <c r="C18" s="1"/>
      <c r="D18" s="1"/>
      <c r="E18" s="12" t="s">
        <v>79</v>
      </c>
      <c r="F18" s="6">
        <v>500</v>
      </c>
      <c r="G18" s="6">
        <v>35</v>
      </c>
      <c r="H18" s="6">
        <v>45.5</v>
      </c>
      <c r="I18" s="6">
        <v>52.5</v>
      </c>
      <c r="J18" s="9">
        <f t="shared" si="0"/>
        <v>17.5</v>
      </c>
      <c r="K18" s="9">
        <f t="shared" si="1"/>
        <v>22.75</v>
      </c>
      <c r="L18" s="9">
        <f t="shared" si="2"/>
        <v>26.25</v>
      </c>
      <c r="M18" s="9"/>
      <c r="N18" s="9"/>
      <c r="O18" s="10"/>
    </row>
    <row r="19" spans="1:15" x14ac:dyDescent="0.25">
      <c r="A19" s="97"/>
      <c r="B19" s="1"/>
      <c r="C19" s="1"/>
      <c r="D19" s="1"/>
      <c r="E19" s="12" t="s">
        <v>48</v>
      </c>
      <c r="F19" s="6">
        <v>460</v>
      </c>
      <c r="G19" s="6">
        <v>24</v>
      </c>
      <c r="H19" s="6">
        <v>31</v>
      </c>
      <c r="I19" s="6">
        <v>36</v>
      </c>
      <c r="J19" s="9">
        <f t="shared" si="0"/>
        <v>11.04</v>
      </c>
      <c r="K19" s="9">
        <f t="shared" si="1"/>
        <v>14.26</v>
      </c>
      <c r="L19" s="9">
        <f t="shared" si="2"/>
        <v>16.559999999999999</v>
      </c>
      <c r="M19" s="9"/>
      <c r="N19" s="9"/>
      <c r="O19" s="10"/>
    </row>
    <row r="20" spans="1:15" x14ac:dyDescent="0.25">
      <c r="A20" s="100"/>
      <c r="B20" s="1"/>
      <c r="C20" s="1"/>
      <c r="D20" s="1"/>
      <c r="E20" s="12" t="s">
        <v>28</v>
      </c>
      <c r="F20" s="6">
        <v>3000</v>
      </c>
      <c r="G20" s="6">
        <v>3</v>
      </c>
      <c r="H20" s="6">
        <v>3.9</v>
      </c>
      <c r="I20" s="6">
        <v>4.5</v>
      </c>
      <c r="J20" s="9">
        <f t="shared" si="0"/>
        <v>9</v>
      </c>
      <c r="K20" s="9">
        <f t="shared" si="1"/>
        <v>11.7</v>
      </c>
      <c r="L20" s="9">
        <f t="shared" si="2"/>
        <v>13.5</v>
      </c>
      <c r="M20" s="9"/>
      <c r="N20" s="9"/>
      <c r="O20" s="10"/>
    </row>
    <row r="21" spans="1:15" ht="27" customHeight="1" x14ac:dyDescent="0.25">
      <c r="A21" s="96" t="s">
        <v>111</v>
      </c>
      <c r="B21" s="5">
        <v>70</v>
      </c>
      <c r="C21" s="6">
        <v>70</v>
      </c>
      <c r="D21" s="7">
        <v>70</v>
      </c>
      <c r="E21" s="52" t="s">
        <v>80</v>
      </c>
      <c r="F21" s="6">
        <v>2500</v>
      </c>
      <c r="G21" s="6">
        <v>69</v>
      </c>
      <c r="H21" s="6">
        <v>69</v>
      </c>
      <c r="I21" s="6">
        <v>69</v>
      </c>
      <c r="J21" s="9">
        <f t="shared" si="0"/>
        <v>172.5</v>
      </c>
      <c r="K21" s="9">
        <f t="shared" si="1"/>
        <v>172.5</v>
      </c>
      <c r="L21" s="9">
        <f t="shared" si="2"/>
        <v>172.5</v>
      </c>
      <c r="M21" s="9">
        <f>SUM(J21:J34)</f>
        <v>227.423</v>
      </c>
      <c r="N21" s="9">
        <f>SUM(K21:K34)</f>
        <v>227.423</v>
      </c>
      <c r="O21" s="10">
        <f>SUM(L21:L34)</f>
        <v>227.423</v>
      </c>
    </row>
    <row r="22" spans="1:15" x14ac:dyDescent="0.25">
      <c r="A22" s="97"/>
      <c r="E22" s="19" t="s">
        <v>51</v>
      </c>
      <c r="F22" s="13">
        <v>625</v>
      </c>
      <c r="G22" s="13">
        <v>14</v>
      </c>
      <c r="H22" s="13">
        <v>14</v>
      </c>
      <c r="I22" s="13">
        <v>14</v>
      </c>
      <c r="J22" s="9">
        <f t="shared" si="0"/>
        <v>8.75</v>
      </c>
      <c r="K22" s="9">
        <f t="shared" si="1"/>
        <v>8.75</v>
      </c>
      <c r="L22" s="9">
        <f t="shared" si="2"/>
        <v>8.75</v>
      </c>
      <c r="M22" s="10"/>
      <c r="N22" s="10"/>
      <c r="O22" s="10"/>
    </row>
    <row r="23" spans="1:15" x14ac:dyDescent="0.25">
      <c r="A23" s="97"/>
      <c r="E23" s="19" t="s">
        <v>79</v>
      </c>
      <c r="F23" s="13">
        <v>500</v>
      </c>
      <c r="G23" s="13">
        <v>19</v>
      </c>
      <c r="H23" s="13">
        <v>19</v>
      </c>
      <c r="I23" s="13">
        <v>19</v>
      </c>
      <c r="J23" s="9">
        <f t="shared" si="0"/>
        <v>9.5</v>
      </c>
      <c r="K23" s="9">
        <f t="shared" si="1"/>
        <v>9.5</v>
      </c>
      <c r="L23" s="9">
        <f t="shared" si="2"/>
        <v>9.5</v>
      </c>
      <c r="M23" s="10"/>
      <c r="N23" s="10"/>
      <c r="O23" s="10"/>
    </row>
    <row r="24" spans="1:15" x14ac:dyDescent="0.25">
      <c r="A24" s="97"/>
      <c r="E24" s="19" t="s">
        <v>19</v>
      </c>
      <c r="F24" s="13">
        <v>250</v>
      </c>
      <c r="G24" s="13">
        <v>2</v>
      </c>
      <c r="H24" s="13">
        <v>2</v>
      </c>
      <c r="I24" s="13">
        <v>2</v>
      </c>
      <c r="J24" s="9">
        <f t="shared" si="0"/>
        <v>0.5</v>
      </c>
      <c r="K24" s="9">
        <f t="shared" si="1"/>
        <v>0.5</v>
      </c>
      <c r="L24" s="9">
        <f t="shared" si="2"/>
        <v>0.5</v>
      </c>
      <c r="M24" s="10"/>
      <c r="N24" s="10"/>
      <c r="O24" s="10"/>
    </row>
    <row r="25" spans="1:15" x14ac:dyDescent="0.25">
      <c r="A25" s="97"/>
      <c r="E25" s="19" t="s">
        <v>44</v>
      </c>
      <c r="F25" s="13">
        <v>200</v>
      </c>
      <c r="G25" s="13">
        <v>0.4</v>
      </c>
      <c r="H25" s="13">
        <v>0.4</v>
      </c>
      <c r="I25" s="13">
        <v>0.4</v>
      </c>
      <c r="J25" s="9">
        <f t="shared" si="0"/>
        <v>0.08</v>
      </c>
      <c r="K25" s="9">
        <f t="shared" si="1"/>
        <v>0.08</v>
      </c>
      <c r="L25" s="9">
        <f t="shared" si="2"/>
        <v>0.08</v>
      </c>
      <c r="M25" s="10"/>
      <c r="N25" s="10"/>
      <c r="O25" s="10"/>
    </row>
    <row r="26" spans="1:15" x14ac:dyDescent="0.25">
      <c r="A26" s="100"/>
      <c r="E26" s="19" t="s">
        <v>28</v>
      </c>
      <c r="F26" s="13">
        <v>3000</v>
      </c>
      <c r="G26" s="13">
        <v>1</v>
      </c>
      <c r="H26" s="13">
        <v>1</v>
      </c>
      <c r="I26" s="13">
        <v>1</v>
      </c>
      <c r="J26" s="9">
        <f t="shared" si="0"/>
        <v>3</v>
      </c>
      <c r="K26" s="9">
        <f t="shared" si="1"/>
        <v>3</v>
      </c>
      <c r="L26" s="9">
        <f t="shared" si="2"/>
        <v>3</v>
      </c>
      <c r="M26" s="10"/>
      <c r="N26" s="10"/>
      <c r="O26" s="10"/>
    </row>
    <row r="27" spans="1:15" x14ac:dyDescent="0.25">
      <c r="A27" s="83" t="s">
        <v>98</v>
      </c>
      <c r="B27" s="6">
        <v>50</v>
      </c>
      <c r="C27" s="6">
        <v>50</v>
      </c>
      <c r="D27" s="6">
        <v>50</v>
      </c>
      <c r="E27" s="17" t="s">
        <v>34</v>
      </c>
      <c r="F27" s="6">
        <v>0.12</v>
      </c>
      <c r="G27" s="6">
        <v>25</v>
      </c>
      <c r="H27" s="6">
        <v>25</v>
      </c>
      <c r="I27" s="6">
        <v>25</v>
      </c>
      <c r="J27" s="9">
        <f t="shared" si="0"/>
        <v>3.0000000000000001E-3</v>
      </c>
      <c r="K27" s="9">
        <f t="shared" si="1"/>
        <v>3.0000000000000001E-3</v>
      </c>
      <c r="L27" s="9">
        <f t="shared" si="2"/>
        <v>3.0000000000000001E-3</v>
      </c>
      <c r="M27" s="6"/>
      <c r="N27" s="6"/>
      <c r="O27" s="13"/>
    </row>
    <row r="28" spans="1:15" x14ac:dyDescent="0.25">
      <c r="A28" s="83"/>
      <c r="B28" s="15"/>
      <c r="C28" s="15"/>
      <c r="D28" s="16"/>
      <c r="E28" s="17" t="s">
        <v>18</v>
      </c>
      <c r="F28" s="6">
        <v>2000</v>
      </c>
      <c r="G28" s="6">
        <v>7.5</v>
      </c>
      <c r="H28" s="6">
        <v>7.5</v>
      </c>
      <c r="I28" s="6">
        <v>7.5</v>
      </c>
      <c r="J28" s="9">
        <f t="shared" si="0"/>
        <v>15</v>
      </c>
      <c r="K28" s="9">
        <f t="shared" si="1"/>
        <v>15</v>
      </c>
      <c r="L28" s="9">
        <f t="shared" si="2"/>
        <v>15</v>
      </c>
      <c r="M28" s="6"/>
      <c r="N28" s="6"/>
      <c r="O28" s="13"/>
    </row>
    <row r="29" spans="1:15" x14ac:dyDescent="0.25">
      <c r="A29" s="83"/>
      <c r="B29" s="15"/>
      <c r="C29" s="15"/>
      <c r="D29" s="16"/>
      <c r="E29" s="17" t="s">
        <v>28</v>
      </c>
      <c r="F29" s="6">
        <v>3000</v>
      </c>
      <c r="G29" s="6">
        <v>5</v>
      </c>
      <c r="H29" s="6">
        <v>5</v>
      </c>
      <c r="I29" s="6">
        <v>5</v>
      </c>
      <c r="J29" s="9">
        <f t="shared" si="0"/>
        <v>15</v>
      </c>
      <c r="K29" s="9">
        <f t="shared" si="1"/>
        <v>15</v>
      </c>
      <c r="L29" s="9">
        <f t="shared" si="2"/>
        <v>15</v>
      </c>
      <c r="M29" s="6"/>
      <c r="N29" s="6"/>
      <c r="O29" s="13"/>
    </row>
    <row r="30" spans="1:15" x14ac:dyDescent="0.25">
      <c r="A30" s="83"/>
      <c r="B30" s="15"/>
      <c r="C30" s="15"/>
      <c r="D30" s="16"/>
      <c r="E30" s="17" t="s">
        <v>149</v>
      </c>
      <c r="F30" s="6">
        <v>250</v>
      </c>
      <c r="G30" s="6">
        <v>2.5</v>
      </c>
      <c r="H30" s="6">
        <v>2.5</v>
      </c>
      <c r="I30" s="6">
        <v>2.5</v>
      </c>
      <c r="J30" s="9">
        <f t="shared" si="0"/>
        <v>0.625</v>
      </c>
      <c r="K30" s="9">
        <f t="shared" si="1"/>
        <v>0.625</v>
      </c>
      <c r="L30" s="9">
        <f t="shared" si="2"/>
        <v>0.625</v>
      </c>
      <c r="M30" s="6"/>
      <c r="N30" s="6"/>
      <c r="O30" s="13"/>
    </row>
    <row r="31" spans="1:15" x14ac:dyDescent="0.25">
      <c r="A31" s="83"/>
      <c r="B31" s="15"/>
      <c r="C31" s="15"/>
      <c r="D31" s="16"/>
      <c r="E31" s="17" t="s">
        <v>48</v>
      </c>
      <c r="F31" s="6">
        <v>426</v>
      </c>
      <c r="G31" s="6">
        <v>2.5</v>
      </c>
      <c r="H31" s="6">
        <v>2.5</v>
      </c>
      <c r="I31" s="6">
        <v>2.5</v>
      </c>
      <c r="J31" s="9">
        <f t="shared" si="0"/>
        <v>1.0649999999999999</v>
      </c>
      <c r="K31" s="9">
        <f t="shared" si="1"/>
        <v>1.0649999999999999</v>
      </c>
      <c r="L31" s="9">
        <f t="shared" si="2"/>
        <v>1.0649999999999999</v>
      </c>
      <c r="M31" s="6"/>
      <c r="N31" s="6"/>
      <c r="O31" s="13"/>
    </row>
    <row r="32" spans="1:15" x14ac:dyDescent="0.25">
      <c r="A32" s="83"/>
      <c r="B32" s="15"/>
      <c r="C32" s="15"/>
      <c r="D32" s="16"/>
      <c r="E32" s="17" t="s">
        <v>17</v>
      </c>
      <c r="F32" s="6">
        <v>250</v>
      </c>
      <c r="G32" s="6">
        <v>2.4</v>
      </c>
      <c r="H32" s="6">
        <v>2.4</v>
      </c>
      <c r="I32" s="6">
        <v>2.4</v>
      </c>
      <c r="J32" s="9">
        <f t="shared" si="0"/>
        <v>0.6</v>
      </c>
      <c r="K32" s="9">
        <f t="shared" si="1"/>
        <v>0.6</v>
      </c>
      <c r="L32" s="9">
        <f t="shared" si="2"/>
        <v>0.6</v>
      </c>
      <c r="M32" s="6"/>
      <c r="N32" s="6"/>
      <c r="O32" s="13"/>
    </row>
    <row r="33" spans="1:15" x14ac:dyDescent="0.25">
      <c r="A33" s="83"/>
      <c r="B33" s="15"/>
      <c r="C33" s="15"/>
      <c r="D33" s="16"/>
      <c r="E33" s="17" t="s">
        <v>126</v>
      </c>
      <c r="F33" s="6">
        <v>800</v>
      </c>
      <c r="G33" s="6">
        <v>0.9</v>
      </c>
      <c r="H33" s="6">
        <v>0.9</v>
      </c>
      <c r="I33" s="6">
        <v>0.9</v>
      </c>
      <c r="J33" s="9">
        <f t="shared" si="0"/>
        <v>0.72</v>
      </c>
      <c r="K33" s="9">
        <f t="shared" si="1"/>
        <v>0.72</v>
      </c>
      <c r="L33" s="9">
        <f t="shared" si="2"/>
        <v>0.72</v>
      </c>
      <c r="M33" s="6"/>
      <c r="N33" s="6"/>
      <c r="O33" s="13"/>
    </row>
    <row r="34" spans="1:15" x14ac:dyDescent="0.25">
      <c r="A34" s="83"/>
      <c r="B34" s="15"/>
      <c r="C34" s="15"/>
      <c r="D34" s="16"/>
      <c r="E34" s="17" t="s">
        <v>44</v>
      </c>
      <c r="F34" s="6">
        <v>200</v>
      </c>
      <c r="G34" s="6">
        <v>0.4</v>
      </c>
      <c r="H34" s="6">
        <v>0.4</v>
      </c>
      <c r="I34" s="6">
        <v>0.4</v>
      </c>
      <c r="J34" s="9">
        <f t="shared" si="0"/>
        <v>0.08</v>
      </c>
      <c r="K34" s="9">
        <f t="shared" si="1"/>
        <v>0.08</v>
      </c>
      <c r="L34" s="9">
        <f t="shared" si="2"/>
        <v>0.08</v>
      </c>
      <c r="M34" s="6"/>
      <c r="N34" s="6"/>
      <c r="O34" s="13"/>
    </row>
    <row r="35" spans="1:15" x14ac:dyDescent="0.25">
      <c r="A35" s="84" t="s">
        <v>109</v>
      </c>
      <c r="B35" s="20">
        <v>200</v>
      </c>
      <c r="C35" s="13">
        <v>200</v>
      </c>
      <c r="D35" s="13">
        <v>200</v>
      </c>
      <c r="E35" s="19" t="s">
        <v>125</v>
      </c>
      <c r="F35" s="13">
        <v>1200</v>
      </c>
      <c r="G35" s="13">
        <v>20</v>
      </c>
      <c r="H35" s="13">
        <v>20</v>
      </c>
      <c r="I35" s="13">
        <v>20</v>
      </c>
      <c r="J35" s="9">
        <f t="shared" ref="J35:J38" si="3">G35*F35/1000</f>
        <v>24</v>
      </c>
      <c r="K35" s="9">
        <f t="shared" ref="K35:K38" si="4">H35*F35/1000</f>
        <v>24</v>
      </c>
      <c r="L35" s="9">
        <f t="shared" ref="L35:L38" si="5">I35*F35/1000</f>
        <v>24</v>
      </c>
      <c r="M35" s="10">
        <f>SUM(J35:J38)</f>
        <v>41.024000000000001</v>
      </c>
      <c r="N35" s="10">
        <f>SUM(K35:K38)</f>
        <v>41.024000000000001</v>
      </c>
      <c r="O35" s="10">
        <f>SUM(L35:L38)</f>
        <v>41.024000000000001</v>
      </c>
    </row>
    <row r="36" spans="1:15" x14ac:dyDescent="0.25">
      <c r="A36" s="103"/>
      <c r="B36" s="26"/>
      <c r="C36" s="26"/>
      <c r="D36" s="26"/>
      <c r="E36" s="19" t="s">
        <v>126</v>
      </c>
      <c r="F36" s="13">
        <v>800</v>
      </c>
      <c r="G36" s="13">
        <v>20</v>
      </c>
      <c r="H36" s="13">
        <v>20</v>
      </c>
      <c r="I36" s="13">
        <v>20</v>
      </c>
      <c r="J36" s="9">
        <f t="shared" si="3"/>
        <v>16</v>
      </c>
      <c r="K36" s="9">
        <f t="shared" si="4"/>
        <v>16</v>
      </c>
      <c r="L36" s="9">
        <f t="shared" si="5"/>
        <v>16</v>
      </c>
      <c r="M36" s="10"/>
      <c r="N36" s="10"/>
      <c r="O36" s="10"/>
    </row>
    <row r="37" spans="1:15" x14ac:dyDescent="0.25">
      <c r="A37" s="103"/>
      <c r="B37" s="26"/>
      <c r="C37" s="26"/>
      <c r="D37" s="26"/>
      <c r="E37" s="19" t="s">
        <v>33</v>
      </c>
      <c r="F37" s="13">
        <v>5000</v>
      </c>
      <c r="G37" s="13">
        <v>0.2</v>
      </c>
      <c r="H37" s="13">
        <v>0.2</v>
      </c>
      <c r="I37" s="13">
        <v>0.2</v>
      </c>
      <c r="J37" s="9">
        <f t="shared" si="3"/>
        <v>1</v>
      </c>
      <c r="K37" s="9">
        <f t="shared" si="4"/>
        <v>1</v>
      </c>
      <c r="L37" s="9">
        <f t="shared" si="5"/>
        <v>1</v>
      </c>
      <c r="M37" s="10"/>
      <c r="N37" s="10"/>
      <c r="O37" s="10"/>
    </row>
    <row r="38" spans="1:15" x14ac:dyDescent="0.25">
      <c r="A38" s="85"/>
      <c r="B38" s="28"/>
      <c r="C38" s="28"/>
      <c r="D38" s="28"/>
      <c r="E38" s="19" t="s">
        <v>34</v>
      </c>
      <c r="F38" s="13">
        <v>0.12</v>
      </c>
      <c r="G38" s="13">
        <v>200</v>
      </c>
      <c r="H38" s="13">
        <v>200</v>
      </c>
      <c r="I38" s="13">
        <v>200</v>
      </c>
      <c r="J38" s="9">
        <f t="shared" si="3"/>
        <v>2.4E-2</v>
      </c>
      <c r="K38" s="9">
        <f t="shared" si="4"/>
        <v>2.4E-2</v>
      </c>
      <c r="L38" s="9">
        <f t="shared" si="5"/>
        <v>2.4E-2</v>
      </c>
      <c r="M38" s="13"/>
      <c r="N38" s="13"/>
      <c r="O38" s="13"/>
    </row>
    <row r="39" spans="1:15" ht="15" customHeight="1" x14ac:dyDescent="0.25">
      <c r="A39" s="84" t="s">
        <v>20</v>
      </c>
      <c r="B39" s="20">
        <v>20</v>
      </c>
      <c r="C39" s="13">
        <v>35</v>
      </c>
      <c r="D39" s="13">
        <v>40</v>
      </c>
      <c r="E39" s="21" t="s">
        <v>20</v>
      </c>
      <c r="F39" s="13">
        <v>625</v>
      </c>
      <c r="G39" s="13">
        <v>20</v>
      </c>
      <c r="H39" s="13">
        <v>35</v>
      </c>
      <c r="I39" s="13">
        <v>40</v>
      </c>
      <c r="J39" s="9">
        <f t="shared" si="0"/>
        <v>12.5</v>
      </c>
      <c r="K39" s="9">
        <f t="shared" si="1"/>
        <v>21.875</v>
      </c>
      <c r="L39" s="9">
        <f t="shared" si="2"/>
        <v>25</v>
      </c>
      <c r="M39" s="10">
        <f>J39</f>
        <v>12.5</v>
      </c>
      <c r="N39" s="10">
        <f>K39</f>
        <v>21.875</v>
      </c>
      <c r="O39" s="10">
        <f>L39</f>
        <v>25</v>
      </c>
    </row>
    <row r="40" spans="1:15" x14ac:dyDescent="0.25">
      <c r="A40" s="85"/>
      <c r="B40" s="20"/>
      <c r="C40" s="13"/>
      <c r="D40" s="13"/>
      <c r="E40" s="21"/>
      <c r="F40" s="13"/>
      <c r="G40" s="13"/>
      <c r="H40" s="13"/>
      <c r="I40" s="13"/>
      <c r="J40" s="9"/>
      <c r="K40" s="9"/>
      <c r="L40" s="9"/>
      <c r="M40" s="10"/>
      <c r="N40" s="10"/>
      <c r="O40" s="10"/>
    </row>
    <row r="41" spans="1:15" x14ac:dyDescent="0.25">
      <c r="A41" s="22" t="s">
        <v>21</v>
      </c>
      <c r="B41" s="22"/>
      <c r="C41" s="22"/>
      <c r="D41" s="22"/>
      <c r="E41" s="22"/>
      <c r="F41" s="13"/>
      <c r="G41" s="13">
        <v>549.66</v>
      </c>
      <c r="H41" s="13">
        <v>624.13</v>
      </c>
      <c r="I41" s="13">
        <v>662.29</v>
      </c>
      <c r="J41" s="9"/>
      <c r="K41" s="9"/>
      <c r="L41" s="9"/>
      <c r="M41" s="10"/>
      <c r="N41" s="10"/>
      <c r="O41" s="10"/>
    </row>
    <row r="42" spans="1:15" x14ac:dyDescent="0.25">
      <c r="A42" s="22"/>
      <c r="B42" s="22"/>
      <c r="C42" s="22"/>
      <c r="D42" s="22"/>
      <c r="E42" s="22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15" customHeight="1" outlineLevel="1" x14ac:dyDescent="0.25">
      <c r="A43" s="71" t="s">
        <v>22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10">
        <f>SUM(M16:M42)</f>
        <v>329.49059999999997</v>
      </c>
      <c r="N43" s="10">
        <f>SUM(N16:N42)</f>
        <v>353.33668</v>
      </c>
      <c r="O43" s="10">
        <f>SUM(O16:O42)</f>
        <v>366.26240000000001</v>
      </c>
    </row>
    <row r="44" spans="1:15" ht="15" customHeight="1" outlineLevel="1" x14ac:dyDescent="0.25">
      <c r="A44" s="71" t="s">
        <v>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10">
        <f>M43*1.2</f>
        <v>395.38871999999998</v>
      </c>
      <c r="N44" s="10">
        <f t="shared" ref="N44:O44" si="6">N43*1.2</f>
        <v>424.00401599999998</v>
      </c>
      <c r="O44" s="10">
        <f t="shared" si="6"/>
        <v>439.51488000000001</v>
      </c>
    </row>
    <row r="45" spans="1:15" ht="15" customHeight="1" outlineLevel="1" x14ac:dyDescent="0.25">
      <c r="A45" s="71" t="s">
        <v>24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  <c r="M45" s="74">
        <f>(M44+N44+O44)/3</f>
        <v>419.63587200000001</v>
      </c>
      <c r="N45" s="75"/>
      <c r="O45" s="76"/>
    </row>
    <row r="46" spans="1:15" ht="15" customHeight="1" outlineLevel="1" x14ac:dyDescent="0.25">
      <c r="A46" s="71" t="s">
        <v>25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74">
        <f>M45*1.12</f>
        <v>469.99217664000003</v>
      </c>
      <c r="N46" s="75"/>
      <c r="O46" s="76"/>
    </row>
    <row r="47" spans="1:15" ht="15" customHeight="1" outlineLevel="1" x14ac:dyDescent="0.25">
      <c r="A47" s="71" t="s">
        <v>26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/>
      <c r="M47" s="23"/>
      <c r="N47" s="23"/>
      <c r="O47" s="23"/>
    </row>
    <row r="48" spans="1:15" ht="15" customHeight="1" outlineLevel="1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6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6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6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6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6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6:15" x14ac:dyDescent="0.25"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6:15" x14ac:dyDescent="0.25">
      <c r="F62" s="24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25">
    <mergeCell ref="A10:D10"/>
    <mergeCell ref="M1:O1"/>
    <mergeCell ref="M3:O3"/>
    <mergeCell ref="M4:O4"/>
    <mergeCell ref="M5:O5"/>
    <mergeCell ref="A7:N8"/>
    <mergeCell ref="A44:L44"/>
    <mergeCell ref="A13:A15"/>
    <mergeCell ref="B13:D14"/>
    <mergeCell ref="E13:E15"/>
    <mergeCell ref="F13:F15"/>
    <mergeCell ref="G13:I14"/>
    <mergeCell ref="J13:L14"/>
    <mergeCell ref="M13:O14"/>
    <mergeCell ref="A16:A20"/>
    <mergeCell ref="A39:A40"/>
    <mergeCell ref="A43:L43"/>
    <mergeCell ref="A35:A38"/>
    <mergeCell ref="A21:A26"/>
    <mergeCell ref="A27:A34"/>
    <mergeCell ref="A45:L45"/>
    <mergeCell ref="M45:O45"/>
    <mergeCell ref="A46:L46"/>
    <mergeCell ref="M46:O46"/>
    <mergeCell ref="A47:L47"/>
  </mergeCells>
  <pageMargins left="0.25" right="0.25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4" workbookViewId="0">
      <selection activeCell="F29" sqref="F29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162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45</v>
      </c>
      <c r="B16" s="32">
        <v>200</v>
      </c>
      <c r="C16" s="33">
        <v>230</v>
      </c>
      <c r="D16" s="34">
        <v>250</v>
      </c>
      <c r="E16" s="12" t="s">
        <v>46</v>
      </c>
      <c r="F16" s="6">
        <v>250</v>
      </c>
      <c r="G16" s="6">
        <v>53.4</v>
      </c>
      <c r="H16" s="6">
        <v>61.4</v>
      </c>
      <c r="I16" s="6">
        <v>66.8</v>
      </c>
      <c r="J16" s="9">
        <f>G16*F16/1000</f>
        <v>13.35</v>
      </c>
      <c r="K16" s="9">
        <f>H16*F16/1000</f>
        <v>15.35</v>
      </c>
      <c r="L16" s="9">
        <f>I16*F16/1000</f>
        <v>16.7</v>
      </c>
      <c r="M16" s="9">
        <f>SUM(J16:J23)</f>
        <v>205.85000000000002</v>
      </c>
      <c r="N16" s="9">
        <f>SUM(K16:K23)</f>
        <v>237.239</v>
      </c>
      <c r="O16" s="10">
        <f>SUM(L16:L23)</f>
        <v>257.73499999999996</v>
      </c>
    </row>
    <row r="17" spans="1:15" x14ac:dyDescent="0.25">
      <c r="A17" s="97"/>
      <c r="B17" s="15"/>
      <c r="C17" s="15"/>
      <c r="D17" s="15"/>
      <c r="E17" s="12" t="s">
        <v>47</v>
      </c>
      <c r="F17" s="6">
        <v>300</v>
      </c>
      <c r="G17" s="6">
        <v>10</v>
      </c>
      <c r="H17" s="6">
        <v>11.5</v>
      </c>
      <c r="I17" s="6">
        <v>12.5</v>
      </c>
      <c r="J17" s="9">
        <f t="shared" ref="J17:J31" si="0">G17*F17/1000</f>
        <v>3</v>
      </c>
      <c r="K17" s="9">
        <f t="shared" ref="K17:K31" si="1">H17*F17/1000</f>
        <v>3.45</v>
      </c>
      <c r="L17" s="9">
        <f t="shared" ref="L17:L31" si="2">I17*F17/1000</f>
        <v>3.75</v>
      </c>
      <c r="M17" s="6"/>
      <c r="N17" s="6"/>
      <c r="O17" s="13"/>
    </row>
    <row r="18" spans="1:15" x14ac:dyDescent="0.25">
      <c r="A18" s="97"/>
      <c r="B18" s="15"/>
      <c r="C18" s="15"/>
      <c r="D18" s="15"/>
      <c r="E18" s="12" t="s">
        <v>29</v>
      </c>
      <c r="F18" s="6">
        <v>250</v>
      </c>
      <c r="G18" s="6">
        <v>9.6</v>
      </c>
      <c r="H18" s="6">
        <v>11.04</v>
      </c>
      <c r="I18" s="6">
        <v>12</v>
      </c>
      <c r="J18" s="9">
        <f t="shared" si="0"/>
        <v>2.4</v>
      </c>
      <c r="K18" s="9">
        <f t="shared" si="1"/>
        <v>2.76</v>
      </c>
      <c r="L18" s="9">
        <f t="shared" si="2"/>
        <v>3</v>
      </c>
      <c r="M18" s="6"/>
      <c r="N18" s="6"/>
      <c r="O18" s="13"/>
    </row>
    <row r="19" spans="1:15" x14ac:dyDescent="0.25">
      <c r="A19" s="97"/>
      <c r="B19" s="15"/>
      <c r="C19" s="15"/>
      <c r="D19" s="15"/>
      <c r="E19" s="12" t="s">
        <v>48</v>
      </c>
      <c r="F19" s="6">
        <v>426</v>
      </c>
      <c r="G19" s="6">
        <v>10</v>
      </c>
      <c r="H19" s="6">
        <v>11.5</v>
      </c>
      <c r="I19" s="6">
        <v>12.5</v>
      </c>
      <c r="J19" s="9">
        <f t="shared" si="0"/>
        <v>4.26</v>
      </c>
      <c r="K19" s="9">
        <f t="shared" si="1"/>
        <v>4.899</v>
      </c>
      <c r="L19" s="9">
        <f t="shared" si="2"/>
        <v>5.3250000000000002</v>
      </c>
      <c r="M19" s="6"/>
      <c r="N19" s="6"/>
      <c r="O19" s="13"/>
    </row>
    <row r="20" spans="1:15" x14ac:dyDescent="0.25">
      <c r="A20" s="97"/>
      <c r="B20" s="15"/>
      <c r="C20" s="15"/>
      <c r="D20" s="15"/>
      <c r="E20" s="12" t="s">
        <v>19</v>
      </c>
      <c r="F20" s="6">
        <v>1300</v>
      </c>
      <c r="G20" s="6">
        <v>4</v>
      </c>
      <c r="H20" s="6">
        <v>4.5999999999999996</v>
      </c>
      <c r="I20" s="6">
        <v>5</v>
      </c>
      <c r="J20" s="9">
        <f t="shared" si="0"/>
        <v>5.2</v>
      </c>
      <c r="K20" s="9">
        <f t="shared" si="1"/>
        <v>5.9799999999999986</v>
      </c>
      <c r="L20" s="9">
        <f t="shared" si="2"/>
        <v>6.5</v>
      </c>
      <c r="M20" s="13"/>
      <c r="N20" s="6"/>
      <c r="O20" s="13"/>
    </row>
    <row r="21" spans="1:15" x14ac:dyDescent="0.25">
      <c r="A21" s="97"/>
      <c r="B21" s="15"/>
      <c r="C21" s="15"/>
      <c r="D21" s="15"/>
      <c r="E21" s="12" t="s">
        <v>18</v>
      </c>
      <c r="F21" s="6">
        <v>2000</v>
      </c>
      <c r="G21" s="6">
        <v>2</v>
      </c>
      <c r="H21" s="6">
        <v>2.2999999999999998</v>
      </c>
      <c r="I21" s="6">
        <v>2.5</v>
      </c>
      <c r="J21" s="9">
        <f t="shared" si="0"/>
        <v>4</v>
      </c>
      <c r="K21" s="9">
        <f t="shared" si="1"/>
        <v>4.5999999999999996</v>
      </c>
      <c r="L21" s="9">
        <f t="shared" si="2"/>
        <v>5</v>
      </c>
      <c r="M21" s="13"/>
      <c r="N21" s="6"/>
      <c r="O21" s="13"/>
    </row>
    <row r="22" spans="1:15" x14ac:dyDescent="0.25">
      <c r="A22" s="97"/>
      <c r="B22" s="15"/>
      <c r="C22" s="15"/>
      <c r="D22" s="15"/>
      <c r="E22" s="12" t="s">
        <v>49</v>
      </c>
      <c r="F22" s="6">
        <v>1020</v>
      </c>
      <c r="G22" s="6">
        <v>170</v>
      </c>
      <c r="H22" s="6">
        <v>196</v>
      </c>
      <c r="I22" s="6">
        <v>213</v>
      </c>
      <c r="J22" s="9">
        <f t="shared" si="0"/>
        <v>173.4</v>
      </c>
      <c r="K22" s="9">
        <f t="shared" si="1"/>
        <v>199.92</v>
      </c>
      <c r="L22" s="9">
        <f t="shared" si="2"/>
        <v>217.26</v>
      </c>
      <c r="M22" s="6"/>
      <c r="N22" s="6"/>
      <c r="O22" s="13"/>
    </row>
    <row r="23" spans="1:15" x14ac:dyDescent="0.25">
      <c r="A23" s="100"/>
      <c r="B23" s="15"/>
      <c r="C23" s="15"/>
      <c r="D23" s="15"/>
      <c r="E23" s="8" t="s">
        <v>44</v>
      </c>
      <c r="F23" s="6">
        <v>200</v>
      </c>
      <c r="G23" s="6">
        <v>1.2</v>
      </c>
      <c r="H23" s="6">
        <v>1.4</v>
      </c>
      <c r="I23" s="6">
        <v>1</v>
      </c>
      <c r="J23" s="9">
        <f t="shared" si="0"/>
        <v>0.24</v>
      </c>
      <c r="K23" s="9">
        <f t="shared" si="1"/>
        <v>0.28000000000000003</v>
      </c>
      <c r="L23" s="9">
        <f t="shared" si="2"/>
        <v>0.2</v>
      </c>
      <c r="M23" s="6"/>
      <c r="N23" s="6"/>
      <c r="O23" s="13"/>
    </row>
    <row r="24" spans="1:15" x14ac:dyDescent="0.25">
      <c r="A24" s="83" t="s">
        <v>30</v>
      </c>
      <c r="B24" s="13">
        <v>200</v>
      </c>
      <c r="C24" s="13">
        <v>200</v>
      </c>
      <c r="D24" s="13">
        <v>200</v>
      </c>
      <c r="E24" s="19" t="s">
        <v>127</v>
      </c>
      <c r="F24" s="13">
        <v>1500</v>
      </c>
      <c r="G24" s="13">
        <v>8</v>
      </c>
      <c r="H24" s="13">
        <v>8</v>
      </c>
      <c r="I24" s="13">
        <v>8</v>
      </c>
      <c r="J24" s="9">
        <f t="shared" si="0"/>
        <v>12</v>
      </c>
      <c r="K24" s="9">
        <f t="shared" si="1"/>
        <v>12</v>
      </c>
      <c r="L24" s="9">
        <f t="shared" si="2"/>
        <v>12</v>
      </c>
      <c r="M24" s="10">
        <f>J28</f>
        <v>2.6159999999999999E-2</v>
      </c>
      <c r="N24" s="10">
        <f t="shared" ref="N24:O24" si="3">K28</f>
        <v>2.6159999999999999E-2</v>
      </c>
      <c r="O24" s="10">
        <f t="shared" si="3"/>
        <v>2.6159999999999999E-2</v>
      </c>
    </row>
    <row r="25" spans="1:15" x14ac:dyDescent="0.25">
      <c r="A25" s="83"/>
      <c r="B25" s="26"/>
      <c r="C25" s="26"/>
      <c r="D25" s="26"/>
      <c r="E25" s="19" t="s">
        <v>31</v>
      </c>
      <c r="F25" s="13">
        <v>800</v>
      </c>
      <c r="G25" s="13">
        <v>24</v>
      </c>
      <c r="H25" s="13">
        <v>24</v>
      </c>
      <c r="I25" s="13">
        <v>24</v>
      </c>
      <c r="J25" s="9">
        <f t="shared" si="0"/>
        <v>19.2</v>
      </c>
      <c r="K25" s="9">
        <f t="shared" si="1"/>
        <v>19.2</v>
      </c>
      <c r="L25" s="9">
        <f t="shared" si="2"/>
        <v>19.2</v>
      </c>
      <c r="M25" s="10"/>
      <c r="N25" s="10"/>
      <c r="O25" s="10"/>
    </row>
    <row r="26" spans="1:15" x14ac:dyDescent="0.25">
      <c r="A26" s="83"/>
      <c r="B26" s="26"/>
      <c r="C26" s="26"/>
      <c r="D26" s="26"/>
      <c r="E26" s="19" t="s">
        <v>128</v>
      </c>
      <c r="F26" s="13">
        <v>2000</v>
      </c>
      <c r="G26" s="13">
        <v>10</v>
      </c>
      <c r="H26" s="13">
        <v>10</v>
      </c>
      <c r="I26" s="13">
        <v>10</v>
      </c>
      <c r="J26" s="9">
        <f t="shared" si="0"/>
        <v>20</v>
      </c>
      <c r="K26" s="9">
        <f t="shared" si="1"/>
        <v>20</v>
      </c>
      <c r="L26" s="9">
        <f t="shared" si="2"/>
        <v>20</v>
      </c>
      <c r="M26" s="10"/>
      <c r="N26" s="10"/>
      <c r="O26" s="10"/>
    </row>
    <row r="27" spans="1:15" x14ac:dyDescent="0.25">
      <c r="A27" s="83"/>
      <c r="B27" s="26"/>
      <c r="C27" s="26"/>
      <c r="D27" s="26"/>
      <c r="E27" s="19" t="s">
        <v>33</v>
      </c>
      <c r="F27" s="13">
        <v>5000</v>
      </c>
      <c r="G27" s="13">
        <v>0.3</v>
      </c>
      <c r="H27" s="13">
        <v>0.3</v>
      </c>
      <c r="I27" s="13">
        <v>0.3</v>
      </c>
      <c r="J27" s="9">
        <f t="shared" si="0"/>
        <v>1.5</v>
      </c>
      <c r="K27" s="9">
        <f t="shared" si="1"/>
        <v>1.5</v>
      </c>
      <c r="L27" s="9">
        <f t="shared" si="2"/>
        <v>1.5</v>
      </c>
      <c r="M27" s="10"/>
      <c r="N27" s="10"/>
      <c r="O27" s="10"/>
    </row>
    <row r="28" spans="1:15" x14ac:dyDescent="0.25">
      <c r="A28" s="83"/>
      <c r="E28" s="19" t="s">
        <v>34</v>
      </c>
      <c r="F28" s="13">
        <v>0.12</v>
      </c>
      <c r="G28" s="13">
        <v>218</v>
      </c>
      <c r="H28" s="13">
        <v>218</v>
      </c>
      <c r="I28" s="13">
        <v>218</v>
      </c>
      <c r="J28" s="9">
        <f t="shared" si="0"/>
        <v>2.6159999999999999E-2</v>
      </c>
      <c r="K28" s="9">
        <f t="shared" si="1"/>
        <v>2.6159999999999999E-2</v>
      </c>
      <c r="L28" s="9">
        <f t="shared" si="2"/>
        <v>2.6159999999999999E-2</v>
      </c>
      <c r="M28" s="13"/>
      <c r="N28" s="13"/>
      <c r="O28" s="13"/>
    </row>
    <row r="29" spans="1:15" ht="15" customHeight="1" x14ac:dyDescent="0.25">
      <c r="A29" s="84" t="s">
        <v>20</v>
      </c>
      <c r="B29" s="20">
        <v>20</v>
      </c>
      <c r="C29" s="13">
        <v>35</v>
      </c>
      <c r="D29" s="13">
        <v>40</v>
      </c>
      <c r="E29" s="21" t="s">
        <v>20</v>
      </c>
      <c r="F29" s="13">
        <v>625</v>
      </c>
      <c r="G29" s="13">
        <v>20</v>
      </c>
      <c r="H29" s="13">
        <v>35</v>
      </c>
      <c r="I29" s="13">
        <v>40</v>
      </c>
      <c r="J29" s="9">
        <f t="shared" si="0"/>
        <v>12.5</v>
      </c>
      <c r="K29" s="9">
        <f t="shared" si="1"/>
        <v>21.875</v>
      </c>
      <c r="L29" s="9">
        <f t="shared" si="2"/>
        <v>25</v>
      </c>
      <c r="M29" s="10">
        <f>J29</f>
        <v>12.5</v>
      </c>
      <c r="N29" s="10">
        <f>K29</f>
        <v>21.875</v>
      </c>
      <c r="O29" s="10">
        <f>L29</f>
        <v>25</v>
      </c>
    </row>
    <row r="30" spans="1:15" x14ac:dyDescent="0.25">
      <c r="A30" s="85"/>
      <c r="B30" s="20"/>
      <c r="C30" s="13"/>
      <c r="D30" s="13"/>
      <c r="E30" s="21"/>
      <c r="F30" s="13"/>
      <c r="G30" s="13"/>
      <c r="H30" s="13"/>
      <c r="I30" s="13"/>
      <c r="J30" s="9">
        <f t="shared" si="0"/>
        <v>0</v>
      </c>
      <c r="K30" s="9">
        <f t="shared" si="1"/>
        <v>0</v>
      </c>
      <c r="L30" s="9">
        <f t="shared" si="2"/>
        <v>0</v>
      </c>
      <c r="M30" s="13"/>
      <c r="N30" s="13"/>
      <c r="O30" s="13"/>
    </row>
    <row r="31" spans="1:15" x14ac:dyDescent="0.25">
      <c r="A31" s="6" t="s">
        <v>129</v>
      </c>
      <c r="B31" s="5">
        <v>40</v>
      </c>
      <c r="C31" s="6">
        <v>40</v>
      </c>
      <c r="D31" s="7">
        <v>40</v>
      </c>
      <c r="E31" s="12" t="s">
        <v>129</v>
      </c>
      <c r="F31" s="6">
        <v>1500</v>
      </c>
      <c r="G31" s="6">
        <v>40</v>
      </c>
      <c r="H31" s="6">
        <v>40</v>
      </c>
      <c r="I31" s="6">
        <v>40</v>
      </c>
      <c r="J31" s="9">
        <f t="shared" si="0"/>
        <v>60</v>
      </c>
      <c r="K31" s="9">
        <f t="shared" si="1"/>
        <v>60</v>
      </c>
      <c r="L31" s="9">
        <f t="shared" si="2"/>
        <v>60</v>
      </c>
      <c r="M31" s="9">
        <f>SUM(J31:J32)</f>
        <v>60</v>
      </c>
      <c r="N31" s="9">
        <f>SUM(K31:K32)</f>
        <v>60</v>
      </c>
      <c r="O31" s="10">
        <f>SUM(L31:L32)</f>
        <v>60</v>
      </c>
    </row>
    <row r="32" spans="1:15" x14ac:dyDescent="0.25">
      <c r="A32" s="59"/>
      <c r="B32" s="13"/>
      <c r="C32" s="13"/>
      <c r="D32" s="13"/>
      <c r="E32" s="21"/>
      <c r="F32" s="13"/>
      <c r="G32" s="13"/>
      <c r="H32" s="13"/>
      <c r="I32" s="13"/>
      <c r="J32" s="9"/>
      <c r="K32" s="9"/>
      <c r="L32" s="9"/>
      <c r="M32" s="10"/>
      <c r="N32" s="10"/>
      <c r="O32" s="10"/>
    </row>
    <row r="33" spans="1:15" x14ac:dyDescent="0.25">
      <c r="A33" s="22" t="s">
        <v>21</v>
      </c>
      <c r="B33" s="22"/>
      <c r="C33" s="22"/>
      <c r="D33" s="22"/>
      <c r="E33" s="22"/>
      <c r="F33" s="13"/>
      <c r="G33" s="13">
        <v>315.83999999999997</v>
      </c>
      <c r="H33" s="13">
        <v>362.34</v>
      </c>
      <c r="I33" s="13">
        <v>381.85</v>
      </c>
      <c r="J33" s="10"/>
      <c r="K33" s="10"/>
      <c r="L33" s="10"/>
      <c r="M33" s="13"/>
      <c r="N33" s="13"/>
      <c r="O33" s="13"/>
    </row>
    <row r="34" spans="1:15" x14ac:dyDescent="0.25">
      <c r="A34" s="22"/>
      <c r="B34" s="22"/>
      <c r="C34" s="22"/>
      <c r="D34" s="22"/>
      <c r="E34" s="22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outlineLevel="1" x14ac:dyDescent="0.25">
      <c r="A35" s="71" t="s">
        <v>22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10">
        <f>SUM(M16:M34)</f>
        <v>278.37616000000003</v>
      </c>
      <c r="N35" s="10">
        <f>SUM(N16:N34)</f>
        <v>319.14016000000004</v>
      </c>
      <c r="O35" s="10">
        <f>SUM(O16:O34)</f>
        <v>342.76115999999996</v>
      </c>
    </row>
    <row r="36" spans="1:15" outlineLevel="1" x14ac:dyDescent="0.25">
      <c r="A36" s="71" t="s">
        <v>23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M35*1.2</f>
        <v>334.05139200000002</v>
      </c>
      <c r="N36" s="10">
        <f t="shared" ref="N36:O36" si="4">N35*1.2</f>
        <v>382.96819200000004</v>
      </c>
      <c r="O36" s="10">
        <f t="shared" si="4"/>
        <v>411.31339199999996</v>
      </c>
    </row>
    <row r="37" spans="1:15" outlineLevel="1" x14ac:dyDescent="0.25">
      <c r="A37" s="71" t="s">
        <v>24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4">
        <f>(M36+N36+O36)/3</f>
        <v>376.11099200000007</v>
      </c>
      <c r="N37" s="75"/>
      <c r="O37" s="76"/>
    </row>
    <row r="38" spans="1:15" outlineLevel="1" x14ac:dyDescent="0.25">
      <c r="A38" s="71" t="s">
        <v>25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M37*1.12</f>
        <v>421.24431104000013</v>
      </c>
      <c r="N38" s="75"/>
      <c r="O38" s="76"/>
    </row>
    <row r="39" spans="1:15" outlineLevel="1" x14ac:dyDescent="0.25">
      <c r="A39" s="71" t="s">
        <v>26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23"/>
      <c r="N39" s="23"/>
      <c r="O39" s="23"/>
    </row>
    <row r="40" spans="1:15" outlineLevel="1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</sheetData>
  <mergeCells count="23">
    <mergeCell ref="A10:D10"/>
    <mergeCell ref="M1:O1"/>
    <mergeCell ref="M3:O3"/>
    <mergeCell ref="M4:O4"/>
    <mergeCell ref="M5:O5"/>
    <mergeCell ref="A7:N8"/>
    <mergeCell ref="M13:O14"/>
    <mergeCell ref="A16:A23"/>
    <mergeCell ref="A24:A28"/>
    <mergeCell ref="A29:A30"/>
    <mergeCell ref="A13:A15"/>
    <mergeCell ref="B13:D14"/>
    <mergeCell ref="E13:E15"/>
    <mergeCell ref="F13:F15"/>
    <mergeCell ref="G13:I14"/>
    <mergeCell ref="J13:L14"/>
    <mergeCell ref="A39:L39"/>
    <mergeCell ref="A35:L35"/>
    <mergeCell ref="A36:L36"/>
    <mergeCell ref="A37:L37"/>
    <mergeCell ref="M37:O37"/>
    <mergeCell ref="A38:L38"/>
    <mergeCell ref="M38:O38"/>
  </mergeCells>
  <pageMargins left="0.25" right="0.25" top="0.75" bottom="0.75" header="0.3" footer="0.3"/>
  <pageSetup paperSize="9" scale="77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workbookViewId="0">
      <selection activeCell="F28" sqref="F28"/>
    </sheetView>
  </sheetViews>
  <sheetFormatPr defaultRowHeight="15" x14ac:dyDescent="0.25"/>
  <cols>
    <col min="1" max="1" width="21.28515625" customWidth="1"/>
    <col min="2" max="2" width="9.5703125" customWidth="1"/>
    <col min="3" max="3" width="10.28515625" customWidth="1"/>
    <col min="5" max="5" width="34" customWidth="1"/>
    <col min="12" max="12" width="10.28515625" customWidth="1"/>
    <col min="14" max="14" width="9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105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83" t="s">
        <v>42</v>
      </c>
      <c r="B16" s="6">
        <v>100</v>
      </c>
      <c r="C16" s="6">
        <v>130</v>
      </c>
      <c r="D16" s="7">
        <v>150</v>
      </c>
      <c r="E16" s="8" t="s">
        <v>83</v>
      </c>
      <c r="F16" s="6">
        <v>250</v>
      </c>
      <c r="G16" s="6">
        <v>33.299999999999997</v>
      </c>
      <c r="H16" s="6">
        <v>43.3</v>
      </c>
      <c r="I16" s="6">
        <v>49.9</v>
      </c>
      <c r="J16" s="9">
        <f t="shared" ref="J16:J29" si="0">G16*F16/1000</f>
        <v>8.3249999999999993</v>
      </c>
      <c r="K16" s="9">
        <f t="shared" ref="K16:K29" si="1">H16*F16/1000</f>
        <v>10.824999999999999</v>
      </c>
      <c r="L16" s="9">
        <f t="shared" ref="L16:L29" si="2">I16*F16/1000</f>
        <v>12.475</v>
      </c>
      <c r="M16" s="9">
        <f>SUM(J16:J19)</f>
        <v>23.344600000000003</v>
      </c>
      <c r="N16" s="9">
        <f>SUM(K16:K19)</f>
        <v>30.34948</v>
      </c>
      <c r="O16" s="10">
        <f>SUM(L16:L19)</f>
        <v>35.003400000000006</v>
      </c>
    </row>
    <row r="17" spans="1:15" x14ac:dyDescent="0.25">
      <c r="A17" s="83"/>
      <c r="B17" s="1"/>
      <c r="C17" s="1"/>
      <c r="D17" s="1"/>
      <c r="E17" s="12" t="s">
        <v>34</v>
      </c>
      <c r="F17" s="6">
        <v>0.12</v>
      </c>
      <c r="G17" s="6">
        <v>80</v>
      </c>
      <c r="H17" s="6">
        <v>104</v>
      </c>
      <c r="I17" s="6">
        <v>120</v>
      </c>
      <c r="J17" s="9">
        <f t="shared" si="0"/>
        <v>9.5999999999999992E-3</v>
      </c>
      <c r="K17" s="9">
        <f t="shared" si="1"/>
        <v>1.248E-2</v>
      </c>
      <c r="L17" s="9">
        <f t="shared" si="2"/>
        <v>1.4399999999999998E-2</v>
      </c>
      <c r="M17" s="9"/>
      <c r="N17" s="9"/>
      <c r="O17" s="10"/>
    </row>
    <row r="18" spans="1:15" x14ac:dyDescent="0.25">
      <c r="A18" s="83"/>
      <c r="B18" s="1"/>
      <c r="C18" s="1"/>
      <c r="D18" s="1"/>
      <c r="E18" s="12" t="s">
        <v>28</v>
      </c>
      <c r="F18" s="6">
        <v>3000</v>
      </c>
      <c r="G18" s="6">
        <v>5</v>
      </c>
      <c r="H18" s="6">
        <v>6.5</v>
      </c>
      <c r="I18" s="6">
        <v>7.5</v>
      </c>
      <c r="J18" s="9">
        <f t="shared" si="0"/>
        <v>15</v>
      </c>
      <c r="K18" s="9">
        <f t="shared" si="1"/>
        <v>19.5</v>
      </c>
      <c r="L18" s="9">
        <f t="shared" si="2"/>
        <v>22.5</v>
      </c>
      <c r="M18" s="9"/>
      <c r="N18" s="9"/>
      <c r="O18" s="10"/>
    </row>
    <row r="19" spans="1:15" x14ac:dyDescent="0.25">
      <c r="A19" s="83"/>
      <c r="B19" s="53"/>
      <c r="C19" s="54"/>
      <c r="D19" s="55"/>
      <c r="E19" s="12" t="s">
        <v>44</v>
      </c>
      <c r="F19" s="6">
        <v>200</v>
      </c>
      <c r="G19" s="6">
        <v>0.05</v>
      </c>
      <c r="H19" s="6">
        <v>0.06</v>
      </c>
      <c r="I19" s="6">
        <v>7.0000000000000007E-2</v>
      </c>
      <c r="J19" s="9">
        <f t="shared" si="0"/>
        <v>0.01</v>
      </c>
      <c r="K19" s="9">
        <f t="shared" si="1"/>
        <v>1.2E-2</v>
      </c>
      <c r="L19" s="9">
        <f t="shared" si="2"/>
        <v>1.4000000000000002E-2</v>
      </c>
      <c r="M19" s="9"/>
      <c r="N19" s="9"/>
      <c r="O19" s="10"/>
    </row>
    <row r="20" spans="1:15" x14ac:dyDescent="0.25">
      <c r="A20" s="96" t="s">
        <v>106</v>
      </c>
      <c r="B20" s="6">
        <v>80</v>
      </c>
      <c r="C20" s="6">
        <v>80</v>
      </c>
      <c r="D20" s="6">
        <v>80</v>
      </c>
      <c r="E20" s="12" t="s">
        <v>144</v>
      </c>
      <c r="F20" s="6">
        <v>1500</v>
      </c>
      <c r="G20" s="6">
        <v>158</v>
      </c>
      <c r="H20" s="6">
        <v>158</v>
      </c>
      <c r="I20" s="6">
        <v>158</v>
      </c>
      <c r="J20" s="9">
        <f>G20*F20/1000</f>
        <v>237</v>
      </c>
      <c r="K20" s="9">
        <f t="shared" si="1"/>
        <v>237</v>
      </c>
      <c r="L20" s="9">
        <f t="shared" si="2"/>
        <v>237</v>
      </c>
      <c r="M20" s="9">
        <f>SUM(J20:J24)</f>
        <v>286.64999999999998</v>
      </c>
      <c r="N20" s="9">
        <f>SUM(K20:K24)</f>
        <v>286.64999999999998</v>
      </c>
      <c r="O20" s="10">
        <f>SUM(L20:L24)</f>
        <v>286.64999999999998</v>
      </c>
    </row>
    <row r="21" spans="1:15" x14ac:dyDescent="0.25">
      <c r="A21" s="97"/>
      <c r="B21" s="1"/>
      <c r="C21" s="1"/>
      <c r="D21" s="1"/>
      <c r="E21" s="12" t="s">
        <v>19</v>
      </c>
      <c r="F21" s="6">
        <v>1300</v>
      </c>
      <c r="G21" s="6">
        <v>8</v>
      </c>
      <c r="H21" s="6">
        <v>8</v>
      </c>
      <c r="I21" s="6">
        <v>8</v>
      </c>
      <c r="J21" s="9">
        <f t="shared" si="0"/>
        <v>10.4</v>
      </c>
      <c r="K21" s="9">
        <f t="shared" si="1"/>
        <v>10.4</v>
      </c>
      <c r="L21" s="9">
        <f t="shared" si="2"/>
        <v>10.4</v>
      </c>
      <c r="M21" s="9"/>
      <c r="N21" s="9"/>
      <c r="O21" s="10"/>
    </row>
    <row r="22" spans="1:15" x14ac:dyDescent="0.25">
      <c r="A22" s="97"/>
      <c r="B22" s="1"/>
      <c r="C22" s="1"/>
      <c r="D22" s="1"/>
      <c r="E22" s="12" t="s">
        <v>29</v>
      </c>
      <c r="F22" s="6">
        <v>250</v>
      </c>
      <c r="G22" s="6">
        <v>24</v>
      </c>
      <c r="H22" s="6">
        <v>24</v>
      </c>
      <c r="I22" s="6">
        <v>24</v>
      </c>
      <c r="J22" s="9">
        <f t="shared" si="0"/>
        <v>6</v>
      </c>
      <c r="K22" s="9">
        <f t="shared" si="1"/>
        <v>6</v>
      </c>
      <c r="L22" s="9">
        <f t="shared" si="2"/>
        <v>6</v>
      </c>
      <c r="M22" s="9"/>
      <c r="N22" s="9"/>
      <c r="O22" s="10"/>
    </row>
    <row r="23" spans="1:15" x14ac:dyDescent="0.25">
      <c r="A23" s="97"/>
      <c r="B23" s="1"/>
      <c r="C23" s="1"/>
      <c r="D23" s="1"/>
      <c r="E23" s="12" t="s">
        <v>18</v>
      </c>
      <c r="F23" s="6">
        <v>2000</v>
      </c>
      <c r="G23" s="6">
        <v>16</v>
      </c>
      <c r="H23" s="6">
        <v>16</v>
      </c>
      <c r="I23" s="6">
        <v>16</v>
      </c>
      <c r="J23" s="9">
        <f t="shared" si="0"/>
        <v>32</v>
      </c>
      <c r="K23" s="9">
        <f t="shared" si="1"/>
        <v>32</v>
      </c>
      <c r="L23" s="9">
        <f t="shared" si="2"/>
        <v>32</v>
      </c>
      <c r="M23" s="9"/>
      <c r="N23" s="9"/>
      <c r="O23" s="10"/>
    </row>
    <row r="24" spans="1:15" x14ac:dyDescent="0.25">
      <c r="A24" s="100"/>
      <c r="B24" s="1"/>
      <c r="C24" s="1"/>
      <c r="D24" s="1"/>
      <c r="E24" s="12" t="s">
        <v>99</v>
      </c>
      <c r="F24" s="6">
        <v>250</v>
      </c>
      <c r="G24" s="6">
        <v>5</v>
      </c>
      <c r="H24" s="6">
        <v>5</v>
      </c>
      <c r="I24" s="6">
        <v>5</v>
      </c>
      <c r="J24" s="9">
        <f t="shared" si="0"/>
        <v>1.25</v>
      </c>
      <c r="K24" s="9">
        <f t="shared" si="1"/>
        <v>1.25</v>
      </c>
      <c r="L24" s="9">
        <f t="shared" si="2"/>
        <v>1.25</v>
      </c>
      <c r="M24" s="9"/>
      <c r="N24" s="9"/>
      <c r="O24" s="10"/>
    </row>
    <row r="25" spans="1:15" x14ac:dyDescent="0.25">
      <c r="A25" s="86" t="s">
        <v>108</v>
      </c>
      <c r="B25" s="89">
        <v>200</v>
      </c>
      <c r="C25" s="89">
        <v>200</v>
      </c>
      <c r="D25" s="89">
        <v>200</v>
      </c>
      <c r="E25" s="51" t="s">
        <v>123</v>
      </c>
      <c r="F25" s="13">
        <v>2000</v>
      </c>
      <c r="G25" s="13">
        <v>2</v>
      </c>
      <c r="H25" s="13">
        <v>2</v>
      </c>
      <c r="I25" s="13">
        <v>2</v>
      </c>
      <c r="J25" s="9">
        <f t="shared" si="0"/>
        <v>4</v>
      </c>
      <c r="K25" s="9">
        <f t="shared" si="1"/>
        <v>4</v>
      </c>
      <c r="L25" s="9">
        <f t="shared" si="2"/>
        <v>4</v>
      </c>
      <c r="M25" s="10">
        <f>SUM(J25:J27)</f>
        <v>16.018000000000001</v>
      </c>
      <c r="N25" s="10">
        <f t="shared" ref="N25:O25" si="3">SUM(K25:K27)</f>
        <v>16.018000000000001</v>
      </c>
      <c r="O25" s="10">
        <f t="shared" si="3"/>
        <v>16.018000000000001</v>
      </c>
    </row>
    <row r="26" spans="1:15" x14ac:dyDescent="0.25">
      <c r="A26" s="87"/>
      <c r="B26" s="90"/>
      <c r="C26" s="90"/>
      <c r="D26" s="90"/>
      <c r="E26" s="51" t="s">
        <v>31</v>
      </c>
      <c r="F26" s="13">
        <v>800</v>
      </c>
      <c r="G26" s="13">
        <v>15</v>
      </c>
      <c r="H26" s="13">
        <v>15</v>
      </c>
      <c r="I26" s="13">
        <v>15</v>
      </c>
      <c r="J26" s="9">
        <f t="shared" si="0"/>
        <v>12</v>
      </c>
      <c r="K26" s="9">
        <f t="shared" si="1"/>
        <v>12</v>
      </c>
      <c r="L26" s="9">
        <f t="shared" si="2"/>
        <v>12</v>
      </c>
      <c r="M26" s="10"/>
      <c r="N26" s="10"/>
      <c r="O26" s="10"/>
    </row>
    <row r="27" spans="1:15" x14ac:dyDescent="0.25">
      <c r="A27" s="88"/>
      <c r="B27" s="91"/>
      <c r="C27" s="91">
        <v>200</v>
      </c>
      <c r="D27" s="91">
        <v>200</v>
      </c>
      <c r="E27" s="19" t="s">
        <v>90</v>
      </c>
      <c r="F27" s="13">
        <v>0.12</v>
      </c>
      <c r="G27" s="13">
        <v>150</v>
      </c>
      <c r="H27" s="13">
        <v>150</v>
      </c>
      <c r="I27" s="13">
        <v>150</v>
      </c>
      <c r="J27" s="9">
        <f t="shared" si="0"/>
        <v>1.7999999999999999E-2</v>
      </c>
      <c r="K27" s="9">
        <f t="shared" si="1"/>
        <v>1.7999999999999999E-2</v>
      </c>
      <c r="L27" s="9">
        <f t="shared" si="2"/>
        <v>1.7999999999999999E-2</v>
      </c>
      <c r="M27" s="13"/>
      <c r="N27" s="13"/>
      <c r="O27" s="13"/>
    </row>
    <row r="28" spans="1:15" ht="15" customHeight="1" x14ac:dyDescent="0.25">
      <c r="A28" s="84" t="s">
        <v>20</v>
      </c>
      <c r="B28" s="20">
        <v>20</v>
      </c>
      <c r="C28" s="13">
        <v>35</v>
      </c>
      <c r="D28" s="13">
        <v>40</v>
      </c>
      <c r="E28" s="21" t="s">
        <v>20</v>
      </c>
      <c r="F28" s="13">
        <v>625</v>
      </c>
      <c r="G28" s="13">
        <v>20</v>
      </c>
      <c r="H28" s="13">
        <v>35</v>
      </c>
      <c r="I28" s="13">
        <v>40</v>
      </c>
      <c r="J28" s="9">
        <f t="shared" si="0"/>
        <v>12.5</v>
      </c>
      <c r="K28" s="9">
        <f t="shared" si="1"/>
        <v>21.875</v>
      </c>
      <c r="L28" s="9">
        <f t="shared" si="2"/>
        <v>25</v>
      </c>
      <c r="M28" s="10">
        <f>J28</f>
        <v>12.5</v>
      </c>
      <c r="N28" s="10">
        <f>K28</f>
        <v>21.875</v>
      </c>
      <c r="O28" s="10">
        <f>L28</f>
        <v>25</v>
      </c>
    </row>
    <row r="29" spans="1:15" x14ac:dyDescent="0.25">
      <c r="A29" s="85"/>
      <c r="B29" s="20"/>
      <c r="C29" s="13"/>
      <c r="D29" s="13"/>
      <c r="E29" s="21"/>
      <c r="F29" s="13"/>
      <c r="G29" s="13"/>
      <c r="H29" s="13"/>
      <c r="I29" s="13"/>
      <c r="J29" s="9">
        <f t="shared" si="0"/>
        <v>0</v>
      </c>
      <c r="K29" s="9">
        <f t="shared" si="1"/>
        <v>0</v>
      </c>
      <c r="L29" s="9">
        <f t="shared" si="2"/>
        <v>0</v>
      </c>
      <c r="M29" s="10"/>
      <c r="N29" s="10"/>
      <c r="O29" s="10"/>
    </row>
    <row r="30" spans="1:15" x14ac:dyDescent="0.25">
      <c r="A30" s="56"/>
      <c r="B30" s="13"/>
      <c r="C30" s="13"/>
      <c r="D30" s="13"/>
      <c r="E30" s="51"/>
      <c r="F30" s="13"/>
      <c r="G30" s="13"/>
      <c r="H30" s="13"/>
      <c r="I30" s="13"/>
      <c r="J30" s="9"/>
      <c r="K30" s="9"/>
      <c r="L30" s="9"/>
      <c r="M30" s="10"/>
      <c r="N30" s="10"/>
      <c r="O30" s="10"/>
    </row>
    <row r="31" spans="1:15" x14ac:dyDescent="0.25">
      <c r="A31" s="56"/>
      <c r="B31" s="13"/>
      <c r="C31" s="13"/>
      <c r="D31" s="13"/>
      <c r="E31" s="21"/>
      <c r="F31" s="13"/>
      <c r="G31" s="13"/>
      <c r="H31" s="13"/>
      <c r="I31" s="13"/>
      <c r="J31" s="9"/>
      <c r="K31" s="9"/>
      <c r="L31" s="9"/>
      <c r="M31" s="10"/>
      <c r="N31" s="10"/>
      <c r="O31" s="10"/>
    </row>
    <row r="32" spans="1:15" x14ac:dyDescent="0.25">
      <c r="A32" s="22" t="s">
        <v>21</v>
      </c>
      <c r="B32" s="22"/>
      <c r="C32" s="22"/>
      <c r="D32" s="22"/>
      <c r="E32" s="22"/>
      <c r="F32" s="13"/>
      <c r="G32" s="13">
        <v>359.38</v>
      </c>
      <c r="H32" s="13">
        <v>430.58</v>
      </c>
      <c r="I32" s="13">
        <v>466.36</v>
      </c>
      <c r="J32" s="9"/>
      <c r="K32" s="9"/>
      <c r="L32" s="9"/>
      <c r="M32" s="10"/>
      <c r="N32" s="10"/>
      <c r="O32" s="10"/>
    </row>
    <row r="33" spans="1:15" x14ac:dyDescent="0.25">
      <c r="A33" s="22"/>
      <c r="B33" s="22"/>
      <c r="C33" s="22"/>
      <c r="D33" s="22"/>
      <c r="E33" s="22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25">
      <c r="A34" s="71" t="s">
        <v>22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10">
        <f>SUM(M16:M33)</f>
        <v>338.51260000000002</v>
      </c>
      <c r="N34" s="10">
        <f>SUM(N16:N33)</f>
        <v>354.89247999999998</v>
      </c>
      <c r="O34" s="10">
        <f>SUM(O16:O33)</f>
        <v>362.67139999999995</v>
      </c>
    </row>
    <row r="35" spans="1:15" x14ac:dyDescent="0.25">
      <c r="A35" s="71" t="s">
        <v>23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10">
        <f>M34*1.2</f>
        <v>406.21512000000001</v>
      </c>
      <c r="N35" s="10">
        <f t="shared" ref="N35:O35" si="4">N34*1.2</f>
        <v>425.87097599999998</v>
      </c>
      <c r="O35" s="10">
        <f t="shared" si="4"/>
        <v>435.20567999999992</v>
      </c>
    </row>
    <row r="36" spans="1:15" x14ac:dyDescent="0.25">
      <c r="A36" s="71" t="s">
        <v>24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>
        <f>(M35+N35+O35)/3</f>
        <v>422.43059199999999</v>
      </c>
      <c r="N36" s="75"/>
      <c r="O36" s="76"/>
    </row>
    <row r="37" spans="1:15" x14ac:dyDescent="0.25">
      <c r="A37" s="71" t="s">
        <v>25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4">
        <f>M36*1.12</f>
        <v>473.12226304000001</v>
      </c>
      <c r="N37" s="75"/>
      <c r="O37" s="76"/>
    </row>
    <row r="38" spans="1:15" x14ac:dyDescent="0.25">
      <c r="A38" s="71" t="s">
        <v>26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23"/>
      <c r="N38" s="23"/>
      <c r="O38" s="23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</sheetData>
  <mergeCells count="27">
    <mergeCell ref="A10:D10"/>
    <mergeCell ref="M1:O1"/>
    <mergeCell ref="M3:O3"/>
    <mergeCell ref="M4:O4"/>
    <mergeCell ref="M5:O5"/>
    <mergeCell ref="A7:N8"/>
    <mergeCell ref="A28:A29"/>
    <mergeCell ref="A13:A15"/>
    <mergeCell ref="B13:D14"/>
    <mergeCell ref="E13:E15"/>
    <mergeCell ref="F13:F15"/>
    <mergeCell ref="M13:O14"/>
    <mergeCell ref="A16:A19"/>
    <mergeCell ref="A20:A24"/>
    <mergeCell ref="A25:A27"/>
    <mergeCell ref="G13:I14"/>
    <mergeCell ref="J13:L14"/>
    <mergeCell ref="B25:B27"/>
    <mergeCell ref="C25:C27"/>
    <mergeCell ref="D25:D27"/>
    <mergeCell ref="A38:L38"/>
    <mergeCell ref="A34:L34"/>
    <mergeCell ref="A35:L35"/>
    <mergeCell ref="A36:L36"/>
    <mergeCell ref="M36:O36"/>
    <mergeCell ref="A37:L37"/>
    <mergeCell ref="M37:O37"/>
  </mergeCells>
  <pageMargins left="0.25" right="0.25" top="0.75" bottom="0.75" header="0.3" footer="0.3"/>
  <pageSetup paperSize="9" scale="7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F25" sqref="F25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3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163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83" t="s">
        <v>145</v>
      </c>
      <c r="B16" s="5">
        <v>210</v>
      </c>
      <c r="C16" s="6">
        <v>210</v>
      </c>
      <c r="D16" s="7">
        <v>210</v>
      </c>
      <c r="E16" s="8" t="s">
        <v>146</v>
      </c>
      <c r="F16" s="6">
        <v>300</v>
      </c>
      <c r="G16" s="6">
        <v>57</v>
      </c>
      <c r="H16" s="6">
        <v>57</v>
      </c>
      <c r="I16" s="6">
        <v>57</v>
      </c>
      <c r="J16" s="9">
        <f t="shared" ref="J16:J25" si="0">G16*F16/1000</f>
        <v>17.100000000000001</v>
      </c>
      <c r="K16" s="9">
        <f t="shared" ref="K16:K25" si="1">H16*F16/1000</f>
        <v>17.100000000000001</v>
      </c>
      <c r="L16" s="9">
        <f t="shared" ref="L16:L25" si="2">I16*F16/1000</f>
        <v>17.100000000000001</v>
      </c>
      <c r="M16" s="9">
        <f>SUM(J16:J20)</f>
        <v>101.90779999999999</v>
      </c>
      <c r="N16" s="9">
        <f>SUM(K16:K20)</f>
        <v>101.90779999999999</v>
      </c>
      <c r="O16" s="10">
        <f>SUM(L16:L20)</f>
        <v>101.90779999999999</v>
      </c>
    </row>
    <row r="17" spans="1:15" x14ac:dyDescent="0.25">
      <c r="A17" s="83"/>
      <c r="B17" s="65"/>
      <c r="C17" s="1"/>
      <c r="D17" s="1"/>
      <c r="E17" s="12" t="s">
        <v>120</v>
      </c>
      <c r="F17" s="6">
        <v>500</v>
      </c>
      <c r="G17" s="6">
        <v>100</v>
      </c>
      <c r="H17" s="6">
        <v>100</v>
      </c>
      <c r="I17" s="6">
        <v>100</v>
      </c>
      <c r="J17" s="9">
        <f t="shared" si="0"/>
        <v>50</v>
      </c>
      <c r="K17" s="9">
        <f t="shared" si="1"/>
        <v>50</v>
      </c>
      <c r="L17" s="9">
        <f t="shared" si="2"/>
        <v>50</v>
      </c>
      <c r="M17" s="6"/>
      <c r="N17" s="6"/>
      <c r="O17" s="13"/>
    </row>
    <row r="18" spans="1:15" x14ac:dyDescent="0.25">
      <c r="A18" s="83"/>
      <c r="B18" s="15"/>
      <c r="C18" s="15"/>
      <c r="D18" s="16"/>
      <c r="E18" s="17" t="s">
        <v>90</v>
      </c>
      <c r="F18" s="6">
        <v>0.12</v>
      </c>
      <c r="G18" s="6">
        <v>65</v>
      </c>
      <c r="H18" s="6">
        <v>65</v>
      </c>
      <c r="I18" s="6">
        <v>65</v>
      </c>
      <c r="J18" s="9">
        <f t="shared" si="0"/>
        <v>7.7999999999999996E-3</v>
      </c>
      <c r="K18" s="9">
        <f t="shared" si="1"/>
        <v>7.7999999999999996E-3</v>
      </c>
      <c r="L18" s="9">
        <f t="shared" si="2"/>
        <v>7.7999999999999996E-3</v>
      </c>
      <c r="M18" s="6"/>
      <c r="N18" s="6"/>
      <c r="O18" s="13"/>
    </row>
    <row r="19" spans="1:15" x14ac:dyDescent="0.25">
      <c r="A19" s="83"/>
      <c r="B19" s="60"/>
      <c r="C19" s="1"/>
      <c r="D19" s="1"/>
      <c r="E19" s="12" t="s">
        <v>31</v>
      </c>
      <c r="F19" s="6">
        <v>800</v>
      </c>
      <c r="G19" s="6">
        <v>6</v>
      </c>
      <c r="H19" s="6">
        <v>6</v>
      </c>
      <c r="I19" s="6">
        <v>6</v>
      </c>
      <c r="J19" s="9">
        <f t="shared" si="0"/>
        <v>4.8</v>
      </c>
      <c r="K19" s="9">
        <f t="shared" si="1"/>
        <v>4.8</v>
      </c>
      <c r="L19" s="9">
        <f t="shared" si="2"/>
        <v>4.8</v>
      </c>
      <c r="M19" s="6"/>
      <c r="N19" s="6"/>
      <c r="O19" s="13"/>
    </row>
    <row r="20" spans="1:15" x14ac:dyDescent="0.25">
      <c r="A20" s="83"/>
      <c r="B20" s="60"/>
      <c r="C20" s="1"/>
      <c r="D20" s="1"/>
      <c r="E20" s="12" t="s">
        <v>119</v>
      </c>
      <c r="F20" s="6">
        <v>3000</v>
      </c>
      <c r="G20" s="6">
        <v>10</v>
      </c>
      <c r="H20" s="6">
        <v>10</v>
      </c>
      <c r="I20" s="6">
        <v>10</v>
      </c>
      <c r="J20" s="9">
        <f t="shared" si="0"/>
        <v>30</v>
      </c>
      <c r="K20" s="9">
        <f t="shared" si="1"/>
        <v>30</v>
      </c>
      <c r="L20" s="9">
        <f t="shared" si="2"/>
        <v>30</v>
      </c>
      <c r="M20" s="6"/>
      <c r="N20" s="6"/>
      <c r="O20" s="13"/>
    </row>
    <row r="21" spans="1:15" x14ac:dyDescent="0.25">
      <c r="A21" s="59" t="s">
        <v>58</v>
      </c>
      <c r="B21" s="13">
        <v>110</v>
      </c>
      <c r="C21" s="13">
        <v>110</v>
      </c>
      <c r="D21" s="13">
        <v>110</v>
      </c>
      <c r="E21" s="51" t="s">
        <v>58</v>
      </c>
      <c r="F21" s="13">
        <v>1820</v>
      </c>
      <c r="G21" s="13">
        <v>110</v>
      </c>
      <c r="H21" s="13">
        <v>110</v>
      </c>
      <c r="I21" s="13">
        <v>110</v>
      </c>
      <c r="J21" s="9">
        <f t="shared" si="0"/>
        <v>200.2</v>
      </c>
      <c r="K21" s="9">
        <f t="shared" si="1"/>
        <v>200.2</v>
      </c>
      <c r="L21" s="9">
        <f t="shared" si="2"/>
        <v>200.2</v>
      </c>
      <c r="M21" s="10">
        <f>J21</f>
        <v>200.2</v>
      </c>
      <c r="N21" s="10">
        <f t="shared" ref="N21:O21" si="3">K21</f>
        <v>200.2</v>
      </c>
      <c r="O21" s="10">
        <f t="shared" si="3"/>
        <v>200.2</v>
      </c>
    </row>
    <row r="22" spans="1:15" ht="30" x14ac:dyDescent="0.25">
      <c r="A22" s="86" t="s">
        <v>108</v>
      </c>
      <c r="B22" s="89">
        <v>200</v>
      </c>
      <c r="C22" s="89">
        <v>200</v>
      </c>
      <c r="D22" s="89">
        <v>200</v>
      </c>
      <c r="E22" s="51" t="s">
        <v>123</v>
      </c>
      <c r="F22" s="13">
        <v>2000</v>
      </c>
      <c r="G22" s="13">
        <v>2</v>
      </c>
      <c r="H22" s="13">
        <v>2</v>
      </c>
      <c r="I22" s="13">
        <v>2</v>
      </c>
      <c r="J22" s="9">
        <f t="shared" si="0"/>
        <v>4</v>
      </c>
      <c r="K22" s="9">
        <f t="shared" si="1"/>
        <v>4</v>
      </c>
      <c r="L22" s="9">
        <f t="shared" si="2"/>
        <v>4</v>
      </c>
      <c r="M22" s="10">
        <f>SUM(J22:J24)</f>
        <v>16.018000000000001</v>
      </c>
      <c r="N22" s="10">
        <f t="shared" ref="N22:O22" si="4">SUM(K22:K24)</f>
        <v>16.018000000000001</v>
      </c>
      <c r="O22" s="10">
        <f t="shared" si="4"/>
        <v>16.018000000000001</v>
      </c>
    </row>
    <row r="23" spans="1:15" x14ac:dyDescent="0.25">
      <c r="A23" s="87"/>
      <c r="B23" s="90"/>
      <c r="C23" s="90"/>
      <c r="D23" s="90"/>
      <c r="E23" s="51" t="s">
        <v>31</v>
      </c>
      <c r="F23" s="13">
        <v>800</v>
      </c>
      <c r="G23" s="13">
        <v>15</v>
      </c>
      <c r="H23" s="13">
        <v>15</v>
      </c>
      <c r="I23" s="13">
        <v>15</v>
      </c>
      <c r="J23" s="9">
        <f t="shared" si="0"/>
        <v>12</v>
      </c>
      <c r="K23" s="9">
        <f t="shared" si="1"/>
        <v>12</v>
      </c>
      <c r="L23" s="9">
        <f t="shared" si="2"/>
        <v>12</v>
      </c>
      <c r="M23" s="10"/>
      <c r="N23" s="10"/>
      <c r="O23" s="10"/>
    </row>
    <row r="24" spans="1:15" x14ac:dyDescent="0.25">
      <c r="A24" s="88"/>
      <c r="B24" s="91"/>
      <c r="C24" s="91">
        <v>200</v>
      </c>
      <c r="D24" s="91">
        <v>200</v>
      </c>
      <c r="E24" s="19" t="s">
        <v>90</v>
      </c>
      <c r="F24" s="13">
        <v>0.12</v>
      </c>
      <c r="G24" s="13">
        <v>150</v>
      </c>
      <c r="H24" s="13">
        <v>150</v>
      </c>
      <c r="I24" s="13">
        <v>150</v>
      </c>
      <c r="J24" s="9">
        <f t="shared" si="0"/>
        <v>1.7999999999999999E-2</v>
      </c>
      <c r="K24" s="9">
        <f t="shared" si="1"/>
        <v>1.7999999999999999E-2</v>
      </c>
      <c r="L24" s="9">
        <f t="shared" si="2"/>
        <v>1.7999999999999999E-2</v>
      </c>
      <c r="M24" s="13"/>
      <c r="N24" s="13"/>
      <c r="O24" s="13"/>
    </row>
    <row r="25" spans="1:15" ht="15" customHeight="1" x14ac:dyDescent="0.25">
      <c r="A25" s="84" t="s">
        <v>20</v>
      </c>
      <c r="B25" s="89">
        <v>20</v>
      </c>
      <c r="C25" s="89">
        <v>35</v>
      </c>
      <c r="D25" s="89">
        <v>40</v>
      </c>
      <c r="E25" s="21" t="s">
        <v>20</v>
      </c>
      <c r="F25" s="13">
        <v>625</v>
      </c>
      <c r="G25" s="13">
        <v>20</v>
      </c>
      <c r="H25" s="13">
        <v>35</v>
      </c>
      <c r="I25" s="13">
        <v>40</v>
      </c>
      <c r="J25" s="9">
        <f t="shared" si="0"/>
        <v>12.5</v>
      </c>
      <c r="K25" s="9">
        <f t="shared" si="1"/>
        <v>21.875</v>
      </c>
      <c r="L25" s="9">
        <f t="shared" si="2"/>
        <v>25</v>
      </c>
      <c r="M25" s="10">
        <f>J25</f>
        <v>12.5</v>
      </c>
      <c r="N25" s="10">
        <f>K25</f>
        <v>21.875</v>
      </c>
      <c r="O25" s="10">
        <f>L25</f>
        <v>25</v>
      </c>
    </row>
    <row r="26" spans="1:15" x14ac:dyDescent="0.25">
      <c r="A26" s="85"/>
      <c r="B26" s="91"/>
      <c r="C26" s="91"/>
      <c r="D26" s="91"/>
      <c r="E26" s="21"/>
      <c r="F26" s="13"/>
      <c r="G26" s="13"/>
      <c r="H26" s="13"/>
      <c r="I26" s="13"/>
      <c r="J26" s="9"/>
      <c r="K26" s="9"/>
      <c r="L26" s="9"/>
      <c r="M26" s="13"/>
      <c r="N26" s="13"/>
      <c r="O26" s="13"/>
    </row>
    <row r="27" spans="1:15" x14ac:dyDescent="0.25">
      <c r="A27" s="22" t="s">
        <v>21</v>
      </c>
      <c r="B27" s="22"/>
      <c r="C27" s="22"/>
      <c r="D27" s="22"/>
      <c r="E27" s="22"/>
      <c r="F27" s="13"/>
      <c r="G27" s="13">
        <v>503.98</v>
      </c>
      <c r="H27" s="13">
        <v>538.46</v>
      </c>
      <c r="I27" s="13">
        <v>549.96</v>
      </c>
      <c r="J27" s="10"/>
      <c r="K27" s="10"/>
      <c r="L27" s="10"/>
      <c r="M27" s="13"/>
      <c r="N27" s="13"/>
      <c r="O27" s="13"/>
    </row>
    <row r="28" spans="1:15" x14ac:dyDescent="0.25">
      <c r="A28" s="22"/>
      <c r="B28" s="22"/>
      <c r="C28" s="22"/>
      <c r="D28" s="22"/>
      <c r="E28" s="22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outlineLevel="1" x14ac:dyDescent="0.25">
      <c r="A29" s="71" t="s">
        <v>22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M29" s="10">
        <f>SUM(M16:M28)</f>
        <v>330.62580000000003</v>
      </c>
      <c r="N29" s="10">
        <f>SUM(N16:N28)</f>
        <v>340.00080000000003</v>
      </c>
      <c r="O29" s="10">
        <f>SUM(O16:O28)</f>
        <v>343.12580000000003</v>
      </c>
    </row>
    <row r="30" spans="1:15" outlineLevel="1" x14ac:dyDescent="0.25">
      <c r="A30" s="71" t="s">
        <v>23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M29*1.2</f>
        <v>396.75096000000002</v>
      </c>
      <c r="N30" s="10">
        <f t="shared" ref="N30:O30" si="5">N29*1.2</f>
        <v>408.00096000000002</v>
      </c>
      <c r="O30" s="10">
        <f t="shared" si="5"/>
        <v>411.75096000000002</v>
      </c>
    </row>
    <row r="31" spans="1:15" outlineLevel="1" x14ac:dyDescent="0.25">
      <c r="A31" s="71" t="s">
        <v>24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4">
        <f>(M30+N30+O30)/3</f>
        <v>405.50096000000002</v>
      </c>
      <c r="N31" s="75"/>
      <c r="O31" s="76"/>
    </row>
    <row r="32" spans="1:15" outlineLevel="1" x14ac:dyDescent="0.25">
      <c r="A32" s="71" t="s">
        <v>25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M31*1.12</f>
        <v>454.16107520000008</v>
      </c>
      <c r="N32" s="75"/>
      <c r="O32" s="76"/>
    </row>
    <row r="33" spans="1:15" outlineLevel="1" x14ac:dyDescent="0.25">
      <c r="A33" s="71" t="s">
        <v>26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23"/>
      <c r="N33" s="23"/>
      <c r="O33" s="23"/>
    </row>
    <row r="34" spans="1:15" outlineLevel="1" x14ac:dyDescent="0.25"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</sheetData>
  <mergeCells count="29">
    <mergeCell ref="A33:L33"/>
    <mergeCell ref="A10:D10"/>
    <mergeCell ref="M1:O1"/>
    <mergeCell ref="M3:O3"/>
    <mergeCell ref="M4:O4"/>
    <mergeCell ref="M5:O5"/>
    <mergeCell ref="A7:N8"/>
    <mergeCell ref="A16:A20"/>
    <mergeCell ref="A22:A24"/>
    <mergeCell ref="B22:B24"/>
    <mergeCell ref="C22:C24"/>
    <mergeCell ref="D22:D24"/>
    <mergeCell ref="A25:A26"/>
    <mergeCell ref="B25:B26"/>
    <mergeCell ref="G13:I14"/>
    <mergeCell ref="M32:O32"/>
    <mergeCell ref="D25:D26"/>
    <mergeCell ref="A29:L29"/>
    <mergeCell ref="A30:L30"/>
    <mergeCell ref="A31:L31"/>
    <mergeCell ref="M31:O31"/>
    <mergeCell ref="A32:L32"/>
    <mergeCell ref="C25:C26"/>
    <mergeCell ref="A13:A15"/>
    <mergeCell ref="B13:D14"/>
    <mergeCell ref="E13:E15"/>
    <mergeCell ref="F13:F15"/>
    <mergeCell ref="M13:O14"/>
    <mergeCell ref="J13:L14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opLeftCell="A4" workbookViewId="0">
      <selection activeCell="F28" sqref="F28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7.710937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153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96" t="s">
        <v>37</v>
      </c>
      <c r="B16" s="6">
        <v>100</v>
      </c>
      <c r="C16" s="6">
        <v>130</v>
      </c>
      <c r="D16" s="7">
        <v>150</v>
      </c>
      <c r="E16" s="8" t="s">
        <v>38</v>
      </c>
      <c r="F16" s="6">
        <v>770</v>
      </c>
      <c r="G16" s="6">
        <v>47.6</v>
      </c>
      <c r="H16" s="6">
        <v>61.88</v>
      </c>
      <c r="I16" s="6">
        <v>71.400000000000006</v>
      </c>
      <c r="J16" s="9">
        <f>G16*F16/1000</f>
        <v>36.652000000000001</v>
      </c>
      <c r="K16" s="9">
        <f t="shared" ref="K16:K28" si="0">H16*F16/1000</f>
        <v>47.647599999999997</v>
      </c>
      <c r="L16" s="9">
        <f t="shared" ref="L16:L28" si="1">I16*F16/1000</f>
        <v>54.978000000000009</v>
      </c>
      <c r="M16" s="9">
        <f>SUM(J16:J19)</f>
        <v>48.665520000000001</v>
      </c>
      <c r="N16" s="9">
        <f>SUM(K16:K19)</f>
        <v>63.324676000000004</v>
      </c>
      <c r="O16" s="10">
        <f>SUM(L16:L19)</f>
        <v>73.056780000000003</v>
      </c>
    </row>
    <row r="17" spans="1:15" x14ac:dyDescent="0.25">
      <c r="A17" s="97"/>
      <c r="B17" s="15"/>
      <c r="C17" s="15"/>
      <c r="D17" s="15"/>
      <c r="E17" s="8" t="s">
        <v>34</v>
      </c>
      <c r="F17" s="6">
        <v>0.12</v>
      </c>
      <c r="G17" s="6">
        <v>71</v>
      </c>
      <c r="H17" s="6">
        <v>92.3</v>
      </c>
      <c r="I17" s="6">
        <v>106.5</v>
      </c>
      <c r="J17" s="9">
        <f t="shared" ref="J17:J18" si="2">G17*F17/1000</f>
        <v>8.5199999999999998E-3</v>
      </c>
      <c r="K17" s="9">
        <f t="shared" si="0"/>
        <v>1.1075999999999999E-2</v>
      </c>
      <c r="L17" s="9">
        <f t="shared" si="1"/>
        <v>1.278E-2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8" t="s">
        <v>40</v>
      </c>
      <c r="F18" s="6">
        <v>200</v>
      </c>
      <c r="G18" s="6">
        <v>2.5000000000000001E-2</v>
      </c>
      <c r="H18" s="6">
        <v>0.33</v>
      </c>
      <c r="I18" s="6">
        <v>0.33</v>
      </c>
      <c r="J18" s="9">
        <f t="shared" si="2"/>
        <v>5.0000000000000001E-3</v>
      </c>
      <c r="K18" s="9">
        <f t="shared" si="0"/>
        <v>6.6000000000000003E-2</v>
      </c>
      <c r="L18" s="9">
        <f t="shared" si="1"/>
        <v>6.6000000000000003E-2</v>
      </c>
      <c r="M18" s="9"/>
      <c r="N18" s="9"/>
      <c r="O18" s="10"/>
    </row>
    <row r="19" spans="1:15" x14ac:dyDescent="0.25">
      <c r="A19" s="97"/>
      <c r="B19" s="1"/>
      <c r="C19" s="1"/>
      <c r="D19" s="1"/>
      <c r="E19" s="12" t="s">
        <v>28</v>
      </c>
      <c r="F19" s="6">
        <v>3000</v>
      </c>
      <c r="G19" s="6">
        <v>4</v>
      </c>
      <c r="H19" s="6">
        <v>5.2</v>
      </c>
      <c r="I19" s="6">
        <v>6</v>
      </c>
      <c r="J19" s="9">
        <f>G19*F19/1000</f>
        <v>12</v>
      </c>
      <c r="K19" s="9">
        <f t="shared" si="0"/>
        <v>15.6</v>
      </c>
      <c r="L19" s="9">
        <f t="shared" si="1"/>
        <v>18</v>
      </c>
      <c r="M19" s="6"/>
      <c r="N19" s="6"/>
      <c r="O19" s="13"/>
    </row>
    <row r="20" spans="1:15" x14ac:dyDescent="0.25">
      <c r="A20" s="98" t="s">
        <v>116</v>
      </c>
      <c r="B20" s="5">
        <v>100</v>
      </c>
      <c r="C20" s="6">
        <v>100</v>
      </c>
      <c r="D20" s="7">
        <v>100</v>
      </c>
      <c r="E20" s="12" t="s">
        <v>124</v>
      </c>
      <c r="F20" s="6">
        <v>1500</v>
      </c>
      <c r="G20" s="6">
        <v>109</v>
      </c>
      <c r="H20" s="6">
        <v>109</v>
      </c>
      <c r="I20" s="6">
        <v>109</v>
      </c>
      <c r="J20" s="9">
        <f t="shared" ref="J20:J28" si="3">G20*F20/1000</f>
        <v>163.5</v>
      </c>
      <c r="K20" s="9">
        <f t="shared" si="0"/>
        <v>163.5</v>
      </c>
      <c r="L20" s="9">
        <f t="shared" si="1"/>
        <v>163.5</v>
      </c>
      <c r="M20" s="9">
        <f>SUM(J20:J23)</f>
        <v>180.06700000000001</v>
      </c>
      <c r="N20" s="9">
        <f>SUM(K20:K23)</f>
        <v>180.06700000000001</v>
      </c>
      <c r="O20" s="10">
        <f>SUM(L20:L23)</f>
        <v>180.06700000000001</v>
      </c>
    </row>
    <row r="21" spans="1:15" x14ac:dyDescent="0.25">
      <c r="A21" s="98"/>
      <c r="B21" s="1"/>
      <c r="C21" s="1"/>
      <c r="D21" s="1"/>
      <c r="E21" s="12" t="s">
        <v>97</v>
      </c>
      <c r="F21" s="6">
        <v>1250</v>
      </c>
      <c r="G21" s="6">
        <v>12.5</v>
      </c>
      <c r="H21" s="6">
        <v>12.5</v>
      </c>
      <c r="I21" s="6">
        <v>12.5</v>
      </c>
      <c r="J21" s="9">
        <f t="shared" si="3"/>
        <v>15.625</v>
      </c>
      <c r="K21" s="9">
        <f t="shared" si="0"/>
        <v>15.625</v>
      </c>
      <c r="L21" s="9">
        <f t="shared" si="1"/>
        <v>15.625</v>
      </c>
      <c r="M21" s="6"/>
      <c r="N21" s="6"/>
      <c r="O21" s="13"/>
    </row>
    <row r="22" spans="1:15" x14ac:dyDescent="0.25">
      <c r="A22" s="98"/>
      <c r="E22" s="19" t="s">
        <v>43</v>
      </c>
      <c r="F22" s="13">
        <v>250</v>
      </c>
      <c r="G22" s="13">
        <v>3.75</v>
      </c>
      <c r="H22" s="13">
        <v>3.75</v>
      </c>
      <c r="I22" s="13">
        <v>3.75</v>
      </c>
      <c r="J22" s="9">
        <f t="shared" si="3"/>
        <v>0.9375</v>
      </c>
      <c r="K22" s="9">
        <f t="shared" si="0"/>
        <v>0.9375</v>
      </c>
      <c r="L22" s="9">
        <f t="shared" si="1"/>
        <v>0.9375</v>
      </c>
      <c r="M22" s="13"/>
      <c r="N22" s="13"/>
      <c r="O22" s="13"/>
    </row>
    <row r="23" spans="1:15" x14ac:dyDescent="0.25">
      <c r="A23" s="98"/>
      <c r="E23" s="19" t="s">
        <v>34</v>
      </c>
      <c r="F23" s="13">
        <v>0.12</v>
      </c>
      <c r="G23" s="13">
        <v>37.5</v>
      </c>
      <c r="H23" s="13">
        <v>37.5</v>
      </c>
      <c r="I23" s="13">
        <v>37.5</v>
      </c>
      <c r="J23" s="9">
        <f t="shared" si="3"/>
        <v>4.4999999999999997E-3</v>
      </c>
      <c r="K23" s="9">
        <f t="shared" si="0"/>
        <v>4.4999999999999997E-3</v>
      </c>
      <c r="L23" s="9">
        <f t="shared" si="1"/>
        <v>4.4999999999999997E-3</v>
      </c>
      <c r="M23" s="13"/>
      <c r="N23" s="13"/>
      <c r="O23" s="13"/>
    </row>
    <row r="24" spans="1:15" x14ac:dyDescent="0.25">
      <c r="A24" s="99" t="s">
        <v>109</v>
      </c>
      <c r="B24" s="20">
        <v>200</v>
      </c>
      <c r="C24" s="13">
        <v>200</v>
      </c>
      <c r="D24" s="13">
        <v>200</v>
      </c>
      <c r="E24" s="19" t="s">
        <v>125</v>
      </c>
      <c r="F24" s="13">
        <v>1200</v>
      </c>
      <c r="G24" s="13">
        <v>20</v>
      </c>
      <c r="H24" s="13">
        <v>20</v>
      </c>
      <c r="I24" s="13">
        <v>20</v>
      </c>
      <c r="J24" s="9">
        <f t="shared" si="3"/>
        <v>24</v>
      </c>
      <c r="K24" s="9">
        <f t="shared" si="0"/>
        <v>24</v>
      </c>
      <c r="L24" s="9">
        <f t="shared" si="1"/>
        <v>24</v>
      </c>
      <c r="M24" s="10">
        <f>SUM(J24:J27)</f>
        <v>41.024000000000001</v>
      </c>
      <c r="N24" s="10">
        <f>SUM(K24:K27)</f>
        <v>41.024000000000001</v>
      </c>
      <c r="O24" s="10">
        <f>SUM(L24:L27)</f>
        <v>41.024000000000001</v>
      </c>
    </row>
    <row r="25" spans="1:15" x14ac:dyDescent="0.25">
      <c r="A25" s="99"/>
      <c r="B25" s="26"/>
      <c r="C25" s="26"/>
      <c r="D25" s="26"/>
      <c r="E25" s="19" t="s">
        <v>126</v>
      </c>
      <c r="F25" s="13">
        <v>800</v>
      </c>
      <c r="G25" s="13">
        <v>20</v>
      </c>
      <c r="H25" s="13">
        <v>20</v>
      </c>
      <c r="I25" s="13">
        <v>20</v>
      </c>
      <c r="J25" s="9">
        <f t="shared" si="3"/>
        <v>16</v>
      </c>
      <c r="K25" s="9">
        <f t="shared" si="0"/>
        <v>16</v>
      </c>
      <c r="L25" s="9">
        <f t="shared" si="1"/>
        <v>16</v>
      </c>
      <c r="M25" s="10"/>
      <c r="N25" s="10"/>
      <c r="O25" s="10"/>
    </row>
    <row r="26" spans="1:15" x14ac:dyDescent="0.25">
      <c r="A26" s="99"/>
      <c r="B26" s="26"/>
      <c r="C26" s="26"/>
      <c r="D26" s="26"/>
      <c r="E26" s="19" t="s">
        <v>33</v>
      </c>
      <c r="F26" s="13">
        <v>5000</v>
      </c>
      <c r="G26" s="13">
        <v>0.2</v>
      </c>
      <c r="H26" s="13">
        <v>0.2</v>
      </c>
      <c r="I26" s="13">
        <v>0.2</v>
      </c>
      <c r="J26" s="9">
        <f t="shared" si="3"/>
        <v>1</v>
      </c>
      <c r="K26" s="9">
        <f t="shared" si="0"/>
        <v>1</v>
      </c>
      <c r="L26" s="9">
        <f t="shared" si="1"/>
        <v>1</v>
      </c>
      <c r="M26" s="10"/>
      <c r="N26" s="10"/>
      <c r="O26" s="10"/>
    </row>
    <row r="27" spans="1:15" x14ac:dyDescent="0.25">
      <c r="A27" s="99"/>
      <c r="B27" s="28"/>
      <c r="C27" s="28"/>
      <c r="D27" s="28"/>
      <c r="E27" s="19" t="s">
        <v>34</v>
      </c>
      <c r="F27" s="13">
        <v>0.12</v>
      </c>
      <c r="G27" s="13">
        <v>200</v>
      </c>
      <c r="H27" s="13">
        <v>200</v>
      </c>
      <c r="I27" s="13">
        <v>200</v>
      </c>
      <c r="J27" s="9">
        <f t="shared" si="3"/>
        <v>2.4E-2</v>
      </c>
      <c r="K27" s="9">
        <f t="shared" si="0"/>
        <v>2.4E-2</v>
      </c>
      <c r="L27" s="9">
        <f t="shared" si="1"/>
        <v>2.4E-2</v>
      </c>
      <c r="M27" s="13"/>
      <c r="N27" s="13"/>
      <c r="O27" s="13"/>
    </row>
    <row r="28" spans="1:15" ht="15" customHeight="1" x14ac:dyDescent="0.25">
      <c r="A28" s="84" t="s">
        <v>20</v>
      </c>
      <c r="B28" s="20">
        <v>20</v>
      </c>
      <c r="C28" s="13">
        <v>35</v>
      </c>
      <c r="D28" s="13">
        <v>40</v>
      </c>
      <c r="E28" s="21" t="s">
        <v>20</v>
      </c>
      <c r="F28" s="13">
        <v>625</v>
      </c>
      <c r="G28" s="13">
        <v>20</v>
      </c>
      <c r="H28" s="13">
        <v>35</v>
      </c>
      <c r="I28" s="13">
        <v>40</v>
      </c>
      <c r="J28" s="9">
        <f t="shared" si="3"/>
        <v>12.5</v>
      </c>
      <c r="K28" s="9">
        <f t="shared" si="0"/>
        <v>21.875</v>
      </c>
      <c r="L28" s="9">
        <f t="shared" si="1"/>
        <v>25</v>
      </c>
      <c r="M28" s="10">
        <f>SUM(J28)</f>
        <v>12.5</v>
      </c>
      <c r="N28" s="10">
        <f>SUM(K28)</f>
        <v>21.875</v>
      </c>
      <c r="O28" s="10">
        <f>SUM(L28)</f>
        <v>25</v>
      </c>
    </row>
    <row r="29" spans="1:15" x14ac:dyDescent="0.25">
      <c r="A29" s="85"/>
      <c r="B29" s="20"/>
      <c r="C29" s="13"/>
      <c r="D29" s="13"/>
      <c r="E29" s="21"/>
      <c r="F29" s="13"/>
      <c r="G29" s="13"/>
      <c r="H29" s="13"/>
      <c r="I29" s="13"/>
      <c r="J29" s="9"/>
      <c r="K29" s="9"/>
      <c r="L29" s="9"/>
      <c r="M29" s="13"/>
      <c r="N29" s="13"/>
      <c r="O29" s="13"/>
    </row>
    <row r="30" spans="1:15" x14ac:dyDescent="0.25">
      <c r="A30" s="67" t="s">
        <v>35</v>
      </c>
      <c r="B30" s="13">
        <v>15</v>
      </c>
      <c r="C30" s="13">
        <v>15</v>
      </c>
      <c r="D30" s="13">
        <v>15</v>
      </c>
      <c r="E30" s="21" t="s">
        <v>36</v>
      </c>
      <c r="F30" s="13">
        <v>3000</v>
      </c>
      <c r="G30" s="13">
        <v>15</v>
      </c>
      <c r="H30" s="13">
        <v>15</v>
      </c>
      <c r="I30" s="13">
        <v>15</v>
      </c>
      <c r="J30" s="9">
        <f t="shared" ref="J30" si="4">G30*F30/1000</f>
        <v>45</v>
      </c>
      <c r="K30" s="9">
        <f t="shared" ref="K30" si="5">H30*F30/1000</f>
        <v>45</v>
      </c>
      <c r="L30" s="9">
        <f t="shared" ref="L30" si="6">I30*F30/1000</f>
        <v>45</v>
      </c>
      <c r="M30" s="10">
        <f>J30</f>
        <v>45</v>
      </c>
      <c r="N30" s="10">
        <f t="shared" ref="N30:O30" si="7">K30</f>
        <v>45</v>
      </c>
      <c r="O30" s="10">
        <f t="shared" si="7"/>
        <v>45</v>
      </c>
    </row>
    <row r="31" spans="1:15" x14ac:dyDescent="0.25">
      <c r="A31" s="22" t="s">
        <v>21</v>
      </c>
      <c r="B31" s="22"/>
      <c r="C31" s="22"/>
      <c r="D31" s="22"/>
      <c r="E31" s="22"/>
      <c r="F31" s="13"/>
      <c r="G31" s="13">
        <v>531.63</v>
      </c>
      <c r="H31" s="13">
        <v>612.48</v>
      </c>
      <c r="I31" s="13">
        <v>654.9</v>
      </c>
      <c r="J31" s="13"/>
      <c r="K31" s="13"/>
      <c r="L31" s="13"/>
      <c r="M31" s="13"/>
      <c r="N31" s="13"/>
      <c r="O31" s="13"/>
    </row>
    <row r="32" spans="1:15" x14ac:dyDescent="0.25">
      <c r="A32" s="22"/>
      <c r="B32" s="22"/>
      <c r="C32" s="22"/>
      <c r="D32" s="22"/>
      <c r="E32" s="22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outlineLevel="1" x14ac:dyDescent="0.25">
      <c r="A33" s="71" t="s">
        <v>22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29">
        <f>SUM(M16:M32)</f>
        <v>327.25652000000002</v>
      </c>
      <c r="N33" s="29">
        <f t="shared" ref="N33:O33" si="8">SUM(N16:N32)</f>
        <v>351.29067600000002</v>
      </c>
      <c r="O33" s="29">
        <f t="shared" si="8"/>
        <v>364.14778000000001</v>
      </c>
    </row>
    <row r="34" spans="1:15" outlineLevel="1" x14ac:dyDescent="0.25">
      <c r="A34" s="71" t="s">
        <v>23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9">
        <f>M33*1.2</f>
        <v>392.70782400000002</v>
      </c>
      <c r="N34" s="29">
        <f t="shared" ref="N34:O34" si="9">N33*1.2</f>
        <v>421.54881119999999</v>
      </c>
      <c r="O34" s="29">
        <f t="shared" si="9"/>
        <v>436.97733599999998</v>
      </c>
    </row>
    <row r="35" spans="1:15" outlineLevel="1" x14ac:dyDescent="0.25">
      <c r="A35" s="71" t="s">
        <v>24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>
        <f>(M34+N34+O34)/3</f>
        <v>417.07799040000003</v>
      </c>
      <c r="N35" s="75"/>
      <c r="O35" s="76"/>
    </row>
    <row r="36" spans="1:15" outlineLevel="1" x14ac:dyDescent="0.25">
      <c r="A36" s="71" t="s">
        <v>25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>
        <f>M35*1.12</f>
        <v>467.12734924800009</v>
      </c>
      <c r="N36" s="75"/>
      <c r="O36" s="76"/>
    </row>
    <row r="37" spans="1:15" outlineLevel="1" x14ac:dyDescent="0.25">
      <c r="A37" s="71" t="s">
        <v>26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23"/>
      <c r="N37" s="23"/>
      <c r="O37" s="23"/>
    </row>
    <row r="38" spans="1:15" outlineLevel="1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</sheetData>
  <mergeCells count="24">
    <mergeCell ref="A35:L35"/>
    <mergeCell ref="M35:O35"/>
    <mergeCell ref="A10:D10"/>
    <mergeCell ref="M1:O1"/>
    <mergeCell ref="M3:O3"/>
    <mergeCell ref="M4:O4"/>
    <mergeCell ref="M5:O5"/>
    <mergeCell ref="A7:N8"/>
    <mergeCell ref="A36:L36"/>
    <mergeCell ref="M36:O36"/>
    <mergeCell ref="A37:L37"/>
    <mergeCell ref="M13:O14"/>
    <mergeCell ref="A16:A19"/>
    <mergeCell ref="A20:A23"/>
    <mergeCell ref="A24:A27"/>
    <mergeCell ref="A28:A29"/>
    <mergeCell ref="A33:L33"/>
    <mergeCell ref="A13:A15"/>
    <mergeCell ref="B13:D14"/>
    <mergeCell ref="E13:E15"/>
    <mergeCell ref="F13:F15"/>
    <mergeCell ref="G13:I14"/>
    <mergeCell ref="J13:L14"/>
    <mergeCell ref="A34:L34"/>
  </mergeCells>
  <pageMargins left="0.25" right="0.25" top="0.75" bottom="0.75" header="0.3" footer="0.3"/>
  <pageSetup paperSize="9" scale="79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4" workbookViewId="0">
      <selection activeCell="F31" sqref="F31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4.285156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84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92</v>
      </c>
      <c r="B16" s="5" t="s">
        <v>53</v>
      </c>
      <c r="C16" s="5" t="s">
        <v>54</v>
      </c>
      <c r="D16" s="7" t="s">
        <v>55</v>
      </c>
      <c r="E16" s="12" t="s">
        <v>93</v>
      </c>
      <c r="F16" s="6">
        <v>200</v>
      </c>
      <c r="G16" s="6">
        <v>40</v>
      </c>
      <c r="H16" s="6">
        <v>46</v>
      </c>
      <c r="I16" s="6">
        <v>50</v>
      </c>
      <c r="J16" s="9">
        <f>G16*F16/1000</f>
        <v>8</v>
      </c>
      <c r="K16" s="9">
        <f>H16*F16/1000</f>
        <v>9.1999999999999993</v>
      </c>
      <c r="L16" s="9">
        <f>I16*F16/1000</f>
        <v>10</v>
      </c>
      <c r="M16" s="9">
        <f>SUM(J16:J26)</f>
        <v>195.13499999999999</v>
      </c>
      <c r="N16" s="9">
        <f>SUM(K16:K26)</f>
        <v>222.51899999999998</v>
      </c>
      <c r="O16" s="10">
        <f>SUM(L16:L26)</f>
        <v>240.91249999999999</v>
      </c>
    </row>
    <row r="17" spans="1:15" x14ac:dyDescent="0.25">
      <c r="A17" s="97"/>
      <c r="B17" s="15"/>
      <c r="C17" s="15"/>
      <c r="D17" s="15"/>
      <c r="E17" s="12" t="s">
        <v>94</v>
      </c>
      <c r="F17" s="6">
        <v>400</v>
      </c>
      <c r="G17" s="6">
        <v>20</v>
      </c>
      <c r="H17" s="6">
        <v>23</v>
      </c>
      <c r="I17" s="6">
        <v>25</v>
      </c>
      <c r="J17" s="9">
        <f t="shared" ref="J17:J31" si="0">G17*F17/1000</f>
        <v>8</v>
      </c>
      <c r="K17" s="9">
        <f t="shared" ref="K17:K31" si="1">H17*F17/1000</f>
        <v>9.1999999999999993</v>
      </c>
      <c r="L17" s="9">
        <f t="shared" ref="L17:L31" si="2">I17*F17/1000</f>
        <v>10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12" t="s">
        <v>16</v>
      </c>
      <c r="F18" s="6">
        <v>250</v>
      </c>
      <c r="G18" s="6">
        <v>21.5</v>
      </c>
      <c r="H18" s="6">
        <v>24.6</v>
      </c>
      <c r="I18" s="6">
        <v>26.75</v>
      </c>
      <c r="J18" s="9">
        <f t="shared" si="0"/>
        <v>5.375</v>
      </c>
      <c r="K18" s="9">
        <f t="shared" si="1"/>
        <v>6.15</v>
      </c>
      <c r="L18" s="9">
        <f t="shared" si="2"/>
        <v>6.6875</v>
      </c>
      <c r="M18" s="9"/>
      <c r="N18" s="9"/>
      <c r="O18" s="10"/>
    </row>
    <row r="19" spans="1:15" x14ac:dyDescent="0.25">
      <c r="A19" s="97"/>
      <c r="B19" s="15"/>
      <c r="C19" s="15"/>
      <c r="D19" s="15"/>
      <c r="E19" s="12" t="s">
        <v>48</v>
      </c>
      <c r="F19" s="6">
        <v>426</v>
      </c>
      <c r="G19" s="6">
        <v>10</v>
      </c>
      <c r="H19" s="6">
        <v>11.5</v>
      </c>
      <c r="I19" s="6">
        <v>12.5</v>
      </c>
      <c r="J19" s="9">
        <f t="shared" si="0"/>
        <v>4.26</v>
      </c>
      <c r="K19" s="9">
        <f t="shared" si="1"/>
        <v>4.899</v>
      </c>
      <c r="L19" s="9">
        <f t="shared" si="2"/>
        <v>5.3250000000000002</v>
      </c>
      <c r="M19" s="9"/>
      <c r="N19" s="9"/>
      <c r="O19" s="10"/>
    </row>
    <row r="20" spans="1:15" x14ac:dyDescent="0.25">
      <c r="A20" s="97"/>
      <c r="B20" s="15"/>
      <c r="C20" s="15"/>
      <c r="D20" s="15"/>
      <c r="E20" s="12" t="s">
        <v>133</v>
      </c>
      <c r="F20" s="6">
        <v>3000</v>
      </c>
      <c r="G20" s="6">
        <v>2.6</v>
      </c>
      <c r="H20" s="6">
        <v>3</v>
      </c>
      <c r="I20" s="6">
        <v>3.3</v>
      </c>
      <c r="J20" s="9">
        <f t="shared" si="0"/>
        <v>7.8</v>
      </c>
      <c r="K20" s="9">
        <f t="shared" si="1"/>
        <v>9</v>
      </c>
      <c r="L20" s="9">
        <f t="shared" si="2"/>
        <v>9.9</v>
      </c>
      <c r="M20" s="9"/>
      <c r="N20" s="9"/>
      <c r="O20" s="10"/>
    </row>
    <row r="21" spans="1:15" x14ac:dyDescent="0.25">
      <c r="A21" s="97"/>
      <c r="B21" s="15"/>
      <c r="C21" s="15"/>
      <c r="D21" s="15"/>
      <c r="E21" s="12" t="s">
        <v>29</v>
      </c>
      <c r="F21" s="6">
        <v>250</v>
      </c>
      <c r="G21" s="6">
        <v>9.6</v>
      </c>
      <c r="H21" s="6">
        <v>11</v>
      </c>
      <c r="I21" s="6">
        <v>12</v>
      </c>
      <c r="J21" s="9">
        <f t="shared" si="0"/>
        <v>2.4</v>
      </c>
      <c r="K21" s="9">
        <f t="shared" si="1"/>
        <v>2.75</v>
      </c>
      <c r="L21" s="9">
        <f t="shared" si="2"/>
        <v>3</v>
      </c>
      <c r="M21" s="10"/>
      <c r="N21" s="9"/>
      <c r="O21" s="10"/>
    </row>
    <row r="22" spans="1:15" x14ac:dyDescent="0.25">
      <c r="A22" s="97"/>
      <c r="B22" s="15"/>
      <c r="C22" s="15"/>
      <c r="D22" s="15"/>
      <c r="E22" s="12" t="s">
        <v>95</v>
      </c>
      <c r="F22" s="6">
        <v>2000</v>
      </c>
      <c r="G22" s="6">
        <v>6</v>
      </c>
      <c r="H22" s="6">
        <v>6.9</v>
      </c>
      <c r="I22" s="6">
        <v>7.5</v>
      </c>
      <c r="J22" s="9">
        <f t="shared" si="0"/>
        <v>12</v>
      </c>
      <c r="K22" s="9">
        <f t="shared" si="1"/>
        <v>13.8</v>
      </c>
      <c r="L22" s="9">
        <f t="shared" si="2"/>
        <v>15</v>
      </c>
      <c r="M22" s="9"/>
      <c r="N22" s="9"/>
      <c r="O22" s="10"/>
    </row>
    <row r="23" spans="1:15" x14ac:dyDescent="0.25">
      <c r="A23" s="97"/>
      <c r="B23" s="15"/>
      <c r="C23" s="15"/>
      <c r="D23" s="15"/>
      <c r="E23" s="8" t="s">
        <v>96</v>
      </c>
      <c r="F23" s="6">
        <v>1300</v>
      </c>
      <c r="G23" s="6">
        <v>4</v>
      </c>
      <c r="H23" s="6">
        <v>4.5999999999999996</v>
      </c>
      <c r="I23" s="6">
        <v>5</v>
      </c>
      <c r="J23" s="9">
        <f t="shared" si="0"/>
        <v>5.2</v>
      </c>
      <c r="K23" s="9">
        <f t="shared" si="1"/>
        <v>5.9799999999999986</v>
      </c>
      <c r="L23" s="9">
        <f t="shared" si="2"/>
        <v>6.5</v>
      </c>
      <c r="M23" s="9"/>
      <c r="N23" s="9"/>
      <c r="O23" s="10"/>
    </row>
    <row r="24" spans="1:15" x14ac:dyDescent="0.25">
      <c r="A24" s="97"/>
      <c r="B24" s="15"/>
      <c r="C24" s="15"/>
      <c r="D24" s="15"/>
      <c r="E24" s="8" t="s">
        <v>31</v>
      </c>
      <c r="F24" s="6">
        <v>800</v>
      </c>
      <c r="G24" s="6">
        <v>2</v>
      </c>
      <c r="H24" s="6">
        <v>2.2999999999999998</v>
      </c>
      <c r="I24" s="6">
        <v>2.5</v>
      </c>
      <c r="J24" s="9">
        <f t="shared" si="0"/>
        <v>1.6</v>
      </c>
      <c r="K24" s="9">
        <f t="shared" si="1"/>
        <v>1.8399999999999999</v>
      </c>
      <c r="L24" s="9">
        <f t="shared" si="2"/>
        <v>2</v>
      </c>
      <c r="M24" s="9"/>
      <c r="N24" s="9"/>
      <c r="O24" s="10"/>
    </row>
    <row r="25" spans="1:15" x14ac:dyDescent="0.25">
      <c r="A25" s="97"/>
      <c r="B25" s="15"/>
      <c r="C25" s="15"/>
      <c r="D25" s="15"/>
      <c r="E25" s="8" t="s">
        <v>49</v>
      </c>
      <c r="F25" s="6">
        <v>800</v>
      </c>
      <c r="G25" s="6">
        <v>160</v>
      </c>
      <c r="H25" s="6">
        <v>184</v>
      </c>
      <c r="I25" s="6">
        <v>200</v>
      </c>
      <c r="J25" s="9">
        <f t="shared" si="0"/>
        <v>128</v>
      </c>
      <c r="K25" s="9">
        <f t="shared" si="1"/>
        <v>147.19999999999999</v>
      </c>
      <c r="L25" s="9">
        <f t="shared" si="2"/>
        <v>160</v>
      </c>
      <c r="M25" s="9"/>
      <c r="N25" s="9"/>
      <c r="O25" s="10"/>
    </row>
    <row r="26" spans="1:15" x14ac:dyDescent="0.25">
      <c r="A26" s="100"/>
      <c r="B26" s="15"/>
      <c r="C26" s="15"/>
      <c r="D26" s="15"/>
      <c r="E26" s="8" t="s">
        <v>97</v>
      </c>
      <c r="F26" s="6">
        <v>1250</v>
      </c>
      <c r="G26" s="6">
        <v>10</v>
      </c>
      <c r="H26" s="6">
        <v>10</v>
      </c>
      <c r="I26" s="6">
        <v>10</v>
      </c>
      <c r="J26" s="9">
        <f t="shared" si="0"/>
        <v>12.5</v>
      </c>
      <c r="K26" s="9">
        <f t="shared" si="1"/>
        <v>12.5</v>
      </c>
      <c r="L26" s="9">
        <f t="shared" si="2"/>
        <v>12.5</v>
      </c>
      <c r="M26" s="9"/>
      <c r="N26" s="9"/>
      <c r="O26" s="10"/>
    </row>
    <row r="27" spans="1:15" x14ac:dyDescent="0.25">
      <c r="A27" s="84" t="s">
        <v>112</v>
      </c>
      <c r="B27" s="20">
        <v>200</v>
      </c>
      <c r="C27" s="13">
        <v>200</v>
      </c>
      <c r="D27" s="13">
        <v>200</v>
      </c>
      <c r="E27" s="19" t="s">
        <v>125</v>
      </c>
      <c r="F27" s="13">
        <v>1200</v>
      </c>
      <c r="G27" s="13">
        <v>20</v>
      </c>
      <c r="H27" s="13">
        <v>20</v>
      </c>
      <c r="I27" s="13">
        <v>20</v>
      </c>
      <c r="J27" s="9">
        <f t="shared" si="0"/>
        <v>24</v>
      </c>
      <c r="K27" s="9">
        <f t="shared" si="1"/>
        <v>24</v>
      </c>
      <c r="L27" s="9">
        <f t="shared" si="2"/>
        <v>24</v>
      </c>
      <c r="M27" s="10">
        <f>SUM(J27:J30)</f>
        <v>41.024000000000001</v>
      </c>
      <c r="N27" s="10">
        <f>SUM(K27:K30)</f>
        <v>41.024000000000001</v>
      </c>
      <c r="O27" s="10">
        <f>SUM(L27:L30)</f>
        <v>41.024000000000001</v>
      </c>
    </row>
    <row r="28" spans="1:15" x14ac:dyDescent="0.25">
      <c r="A28" s="103"/>
      <c r="B28" s="26"/>
      <c r="C28" s="26"/>
      <c r="D28" s="26"/>
      <c r="E28" s="19" t="s">
        <v>126</v>
      </c>
      <c r="F28" s="13">
        <v>800</v>
      </c>
      <c r="G28" s="13">
        <v>20</v>
      </c>
      <c r="H28" s="13">
        <v>20</v>
      </c>
      <c r="I28" s="13">
        <v>20</v>
      </c>
      <c r="J28" s="9">
        <f t="shared" si="0"/>
        <v>16</v>
      </c>
      <c r="K28" s="9">
        <f t="shared" si="1"/>
        <v>16</v>
      </c>
      <c r="L28" s="9">
        <f t="shared" si="2"/>
        <v>16</v>
      </c>
      <c r="M28" s="10"/>
      <c r="N28" s="10"/>
      <c r="O28" s="10"/>
    </row>
    <row r="29" spans="1:15" x14ac:dyDescent="0.25">
      <c r="A29" s="103"/>
      <c r="B29" s="26"/>
      <c r="C29" s="26"/>
      <c r="D29" s="26"/>
      <c r="E29" s="19" t="s">
        <v>33</v>
      </c>
      <c r="F29" s="13">
        <v>5000</v>
      </c>
      <c r="G29" s="13">
        <v>0.2</v>
      </c>
      <c r="H29" s="13">
        <v>0.2</v>
      </c>
      <c r="I29" s="13">
        <v>0.2</v>
      </c>
      <c r="J29" s="9">
        <f t="shared" si="0"/>
        <v>1</v>
      </c>
      <c r="K29" s="9">
        <f t="shared" si="1"/>
        <v>1</v>
      </c>
      <c r="L29" s="9">
        <f t="shared" si="2"/>
        <v>1</v>
      </c>
      <c r="M29" s="10"/>
      <c r="N29" s="10"/>
      <c r="O29" s="10"/>
    </row>
    <row r="30" spans="1:15" x14ac:dyDescent="0.25">
      <c r="A30" s="85"/>
      <c r="B30" s="28"/>
      <c r="C30" s="28"/>
      <c r="D30" s="28"/>
      <c r="E30" s="19" t="s">
        <v>34</v>
      </c>
      <c r="F30" s="13">
        <v>0.12</v>
      </c>
      <c r="G30" s="13">
        <v>200</v>
      </c>
      <c r="H30" s="13">
        <v>200</v>
      </c>
      <c r="I30" s="13">
        <v>200</v>
      </c>
      <c r="J30" s="9">
        <f t="shared" si="0"/>
        <v>2.4E-2</v>
      </c>
      <c r="K30" s="9">
        <f t="shared" si="1"/>
        <v>2.4E-2</v>
      </c>
      <c r="L30" s="9">
        <f t="shared" si="2"/>
        <v>2.4E-2</v>
      </c>
      <c r="M30" s="13"/>
      <c r="N30" s="13"/>
      <c r="O30" s="13"/>
    </row>
    <row r="31" spans="1:15" ht="15" customHeight="1" x14ac:dyDescent="0.25">
      <c r="A31" s="84" t="s">
        <v>20</v>
      </c>
      <c r="B31" s="20">
        <v>20</v>
      </c>
      <c r="C31" s="13">
        <v>35</v>
      </c>
      <c r="D31" s="13">
        <v>40</v>
      </c>
      <c r="E31" s="21" t="s">
        <v>20</v>
      </c>
      <c r="F31" s="13">
        <v>625</v>
      </c>
      <c r="G31" s="13">
        <v>20</v>
      </c>
      <c r="H31" s="13">
        <v>35</v>
      </c>
      <c r="I31" s="13">
        <v>40</v>
      </c>
      <c r="J31" s="9">
        <f t="shared" si="0"/>
        <v>12.5</v>
      </c>
      <c r="K31" s="9">
        <f t="shared" si="1"/>
        <v>21.875</v>
      </c>
      <c r="L31" s="9">
        <f t="shared" si="2"/>
        <v>25</v>
      </c>
      <c r="M31" s="10">
        <f>J31</f>
        <v>12.5</v>
      </c>
      <c r="N31" s="10">
        <f>K31</f>
        <v>21.875</v>
      </c>
      <c r="O31" s="10">
        <f>L31</f>
        <v>25</v>
      </c>
    </row>
    <row r="32" spans="1:15" x14ac:dyDescent="0.25">
      <c r="A32" s="85"/>
      <c r="B32" s="20"/>
      <c r="C32" s="13"/>
      <c r="D32" s="13"/>
      <c r="E32" s="21"/>
      <c r="F32" s="13"/>
      <c r="G32" s="13"/>
      <c r="H32" s="13"/>
      <c r="I32" s="13"/>
      <c r="J32" s="9"/>
      <c r="K32" s="9"/>
      <c r="L32" s="9"/>
      <c r="M32" s="10"/>
      <c r="N32" s="10"/>
      <c r="O32" s="10"/>
    </row>
    <row r="33" spans="1:15" x14ac:dyDescent="0.25">
      <c r="A33" s="6" t="s">
        <v>129</v>
      </c>
      <c r="B33" s="5">
        <v>40</v>
      </c>
      <c r="C33" s="6">
        <v>40</v>
      </c>
      <c r="D33" s="7">
        <v>40</v>
      </c>
      <c r="E33" s="12" t="s">
        <v>129</v>
      </c>
      <c r="F33" s="6">
        <v>1500</v>
      </c>
      <c r="G33" s="6">
        <v>40</v>
      </c>
      <c r="H33" s="6">
        <v>40</v>
      </c>
      <c r="I33" s="6">
        <v>40</v>
      </c>
      <c r="J33" s="9">
        <f t="shared" ref="J33" si="3">G33*F33/1000</f>
        <v>60</v>
      </c>
      <c r="K33" s="9">
        <f t="shared" ref="K33" si="4">H33*F33/1000</f>
        <v>60</v>
      </c>
      <c r="L33" s="9">
        <f t="shared" ref="L33" si="5">I33*F33/1000</f>
        <v>60</v>
      </c>
      <c r="M33" s="9">
        <f>SUM(J33:J34)</f>
        <v>60</v>
      </c>
      <c r="N33" s="9">
        <f>SUM(K33:K34)</f>
        <v>60</v>
      </c>
      <c r="O33" s="10">
        <f>SUM(L33:L34)</f>
        <v>60</v>
      </c>
    </row>
    <row r="34" spans="1:15" x14ac:dyDescent="0.25">
      <c r="A34" s="22" t="s">
        <v>21</v>
      </c>
      <c r="B34" s="22"/>
      <c r="C34" s="22"/>
      <c r="D34" s="22"/>
      <c r="E34" s="22"/>
      <c r="F34" s="13"/>
      <c r="G34" s="13">
        <v>443.52</v>
      </c>
      <c r="H34" s="13">
        <v>491.2</v>
      </c>
      <c r="I34" s="13">
        <v>511.5</v>
      </c>
      <c r="J34" s="9"/>
      <c r="K34" s="9"/>
      <c r="L34" s="9"/>
      <c r="M34" s="10"/>
      <c r="N34" s="10"/>
      <c r="O34" s="10"/>
    </row>
    <row r="35" spans="1:15" x14ac:dyDescent="0.25">
      <c r="A35" s="22"/>
      <c r="B35" s="22"/>
      <c r="C35" s="22"/>
      <c r="D35" s="22"/>
      <c r="E35" s="22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outlineLevel="1" x14ac:dyDescent="0.25">
      <c r="A36" s="71" t="s">
        <v>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SUM(M16:M35)</f>
        <v>308.65899999999999</v>
      </c>
      <c r="N36" s="10">
        <f>SUM(N16:N35)</f>
        <v>345.41800000000001</v>
      </c>
      <c r="O36" s="10">
        <f>SUM(O16:O35)</f>
        <v>366.93650000000002</v>
      </c>
    </row>
    <row r="37" spans="1:15" outlineLevel="1" x14ac:dyDescent="0.25">
      <c r="A37" s="71" t="s">
        <v>23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10">
        <f>M36*1.2</f>
        <v>370.39079999999996</v>
      </c>
      <c r="N37" s="10">
        <f t="shared" ref="N37:O37" si="6">N36*1.2</f>
        <v>414.5016</v>
      </c>
      <c r="O37" s="10">
        <f t="shared" si="6"/>
        <v>440.32380000000001</v>
      </c>
    </row>
    <row r="38" spans="1:15" outlineLevel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(M37+N37+O37)/3</f>
        <v>408.40539999999993</v>
      </c>
      <c r="N38" s="75"/>
      <c r="O38" s="76"/>
    </row>
    <row r="39" spans="1:15" outlineLevel="1" x14ac:dyDescent="0.25">
      <c r="A39" s="71" t="s">
        <v>25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4">
        <f>M38*1.12</f>
        <v>457.41404799999998</v>
      </c>
      <c r="N39" s="75"/>
      <c r="O39" s="76"/>
    </row>
    <row r="40" spans="1:15" outlineLevel="1" x14ac:dyDescent="0.25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23"/>
      <c r="N40" s="23"/>
      <c r="O40" s="23"/>
    </row>
    <row r="41" spans="1:15" outlineLevel="1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</sheetData>
  <mergeCells count="23">
    <mergeCell ref="A10:D10"/>
    <mergeCell ref="M1:O1"/>
    <mergeCell ref="M3:O3"/>
    <mergeCell ref="M4:O4"/>
    <mergeCell ref="M5:O5"/>
    <mergeCell ref="A7:N8"/>
    <mergeCell ref="A37:L37"/>
    <mergeCell ref="A13:A15"/>
    <mergeCell ref="B13:D14"/>
    <mergeCell ref="E13:E15"/>
    <mergeCell ref="F13:F15"/>
    <mergeCell ref="G13:I14"/>
    <mergeCell ref="J13:L14"/>
    <mergeCell ref="M13:O14"/>
    <mergeCell ref="A16:A26"/>
    <mergeCell ref="A27:A30"/>
    <mergeCell ref="A31:A32"/>
    <mergeCell ref="A36:L36"/>
    <mergeCell ref="A38:L38"/>
    <mergeCell ref="M38:O38"/>
    <mergeCell ref="A39:L39"/>
    <mergeCell ref="M39:O39"/>
    <mergeCell ref="A40:L40"/>
  </mergeCells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27" sqref="F27"/>
    </sheetView>
  </sheetViews>
  <sheetFormatPr defaultRowHeight="15" outlineLevelRow="1" outlineLevelCol="1" x14ac:dyDescent="0.25"/>
  <cols>
    <col min="1" max="1" width="21.28515625" customWidth="1"/>
    <col min="2" max="2" width="9" customWidth="1"/>
    <col min="3" max="3" width="10.28515625" customWidth="1"/>
    <col min="5" max="5" width="44.140625" customWidth="1"/>
    <col min="6" max="6" width="9.140625" customWidth="1" outlineLevel="1"/>
    <col min="9" max="9" width="11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ht="15.75" x14ac:dyDescent="0.25">
      <c r="A3" s="35"/>
      <c r="B3" s="35"/>
      <c r="C3" s="35"/>
      <c r="D3" s="35"/>
      <c r="E3" s="36"/>
      <c r="F3" s="35"/>
      <c r="G3" s="35"/>
      <c r="H3" s="2"/>
      <c r="I3" s="35"/>
      <c r="J3" s="35"/>
      <c r="K3" s="35"/>
      <c r="L3" s="35"/>
      <c r="M3" s="128" t="s">
        <v>2</v>
      </c>
      <c r="N3" s="128"/>
      <c r="O3" s="128"/>
    </row>
    <row r="4" spans="1:15" ht="15.75" x14ac:dyDescent="0.25">
      <c r="A4" s="35"/>
      <c r="B4" s="35"/>
      <c r="C4" s="35"/>
      <c r="D4" s="35"/>
      <c r="E4" s="37"/>
      <c r="F4" s="35"/>
      <c r="G4" s="35"/>
      <c r="H4" s="3"/>
      <c r="I4" s="35"/>
      <c r="J4" s="35"/>
      <c r="K4" s="35"/>
      <c r="L4" s="35"/>
      <c r="M4" s="128" t="s">
        <v>3</v>
      </c>
      <c r="N4" s="128"/>
      <c r="O4" s="128"/>
    </row>
    <row r="5" spans="1:15" ht="15.75" x14ac:dyDescent="0.25">
      <c r="A5" s="35"/>
      <c r="B5" s="35"/>
      <c r="C5" s="35"/>
      <c r="D5" s="35"/>
      <c r="E5" s="37"/>
      <c r="F5" s="35"/>
      <c r="G5" s="35"/>
      <c r="H5" s="3"/>
      <c r="I5" s="35"/>
      <c r="J5" s="35"/>
      <c r="K5" s="35"/>
      <c r="L5" s="35"/>
      <c r="M5" s="128" t="s">
        <v>121</v>
      </c>
      <c r="N5" s="128"/>
      <c r="O5" s="128"/>
    </row>
    <row r="6" spans="1:15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8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38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38"/>
    </row>
    <row r="9" spans="1:15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8"/>
    </row>
    <row r="10" spans="1:15" ht="15.75" x14ac:dyDescent="0.25">
      <c r="A10" s="128" t="s">
        <v>85</v>
      </c>
      <c r="B10" s="128"/>
      <c r="C10" s="128"/>
      <c r="D10" s="12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8"/>
    </row>
    <row r="11" spans="1:15" ht="15.75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8"/>
    </row>
    <row r="12" spans="1:15" ht="15.75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8"/>
    </row>
    <row r="13" spans="1:15" x14ac:dyDescent="0.25">
      <c r="A13" s="126" t="s">
        <v>4</v>
      </c>
      <c r="B13" s="117" t="s">
        <v>5</v>
      </c>
      <c r="C13" s="118"/>
      <c r="D13" s="119"/>
      <c r="E13" s="126" t="s">
        <v>6</v>
      </c>
      <c r="F13" s="126" t="s">
        <v>7</v>
      </c>
      <c r="G13" s="117" t="s">
        <v>8</v>
      </c>
      <c r="H13" s="118"/>
      <c r="I13" s="119"/>
      <c r="J13" s="117" t="s">
        <v>9</v>
      </c>
      <c r="K13" s="118"/>
      <c r="L13" s="119"/>
      <c r="M13" s="117" t="s">
        <v>10</v>
      </c>
      <c r="N13" s="118"/>
      <c r="O13" s="119"/>
    </row>
    <row r="14" spans="1:15" x14ac:dyDescent="0.25">
      <c r="A14" s="126"/>
      <c r="B14" s="120"/>
      <c r="C14" s="121"/>
      <c r="D14" s="122"/>
      <c r="E14" s="126"/>
      <c r="F14" s="126"/>
      <c r="G14" s="120"/>
      <c r="H14" s="121"/>
      <c r="I14" s="122"/>
      <c r="J14" s="120"/>
      <c r="K14" s="121"/>
      <c r="L14" s="122"/>
      <c r="M14" s="120"/>
      <c r="N14" s="121"/>
      <c r="O14" s="122"/>
    </row>
    <row r="15" spans="1:15" ht="15.75" x14ac:dyDescent="0.25">
      <c r="A15" s="126"/>
      <c r="B15" s="39" t="s">
        <v>11</v>
      </c>
      <c r="C15" s="40" t="s">
        <v>12</v>
      </c>
      <c r="D15" s="41" t="s">
        <v>13</v>
      </c>
      <c r="E15" s="126"/>
      <c r="F15" s="127"/>
      <c r="G15" s="40" t="s">
        <v>14</v>
      </c>
      <c r="H15" s="40" t="s">
        <v>15</v>
      </c>
      <c r="I15" s="40" t="s">
        <v>13</v>
      </c>
      <c r="J15" s="40" t="s">
        <v>14</v>
      </c>
      <c r="K15" s="40" t="s">
        <v>12</v>
      </c>
      <c r="L15" s="40" t="s">
        <v>13</v>
      </c>
      <c r="M15" s="40" t="s">
        <v>14</v>
      </c>
      <c r="N15" s="40" t="s">
        <v>12</v>
      </c>
      <c r="O15" s="40" t="s">
        <v>13</v>
      </c>
    </row>
    <row r="16" spans="1:15" ht="15.75" x14ac:dyDescent="0.25">
      <c r="A16" s="123" t="s">
        <v>27</v>
      </c>
      <c r="B16" s="40">
        <v>100</v>
      </c>
      <c r="C16" s="40">
        <v>130</v>
      </c>
      <c r="D16" s="41">
        <v>150</v>
      </c>
      <c r="E16" s="42" t="s">
        <v>50</v>
      </c>
      <c r="F16" s="40">
        <v>450</v>
      </c>
      <c r="G16" s="40">
        <v>34</v>
      </c>
      <c r="H16" s="40">
        <v>44.2</v>
      </c>
      <c r="I16" s="40">
        <v>51</v>
      </c>
      <c r="J16" s="43">
        <f t="shared" ref="J16:J27" si="0">G16*F16/1000</f>
        <v>15.3</v>
      </c>
      <c r="K16" s="43">
        <f t="shared" ref="K16:K27" si="1">H16*F16/1000</f>
        <v>19.89</v>
      </c>
      <c r="L16" s="43">
        <f t="shared" ref="L16:L27" si="2">I16*F16/1000</f>
        <v>22.95</v>
      </c>
      <c r="M16" s="43">
        <f>SUM(J16:J18)</f>
        <v>27.5</v>
      </c>
      <c r="N16" s="43">
        <f>SUM(K16:K18)</f>
        <v>35.75</v>
      </c>
      <c r="O16" s="44">
        <f>SUM(L16:L18)</f>
        <v>41.25</v>
      </c>
    </row>
    <row r="17" spans="1:18" ht="15.75" x14ac:dyDescent="0.25">
      <c r="A17" s="123"/>
      <c r="B17" s="61"/>
      <c r="C17" s="61"/>
      <c r="D17" s="61"/>
      <c r="E17" s="42" t="s">
        <v>28</v>
      </c>
      <c r="F17" s="40">
        <v>3000</v>
      </c>
      <c r="G17" s="40">
        <v>4</v>
      </c>
      <c r="H17" s="40">
        <v>5.2</v>
      </c>
      <c r="I17" s="40">
        <v>6</v>
      </c>
      <c r="J17" s="43">
        <f t="shared" si="0"/>
        <v>12</v>
      </c>
      <c r="K17" s="43">
        <f t="shared" si="1"/>
        <v>15.6</v>
      </c>
      <c r="L17" s="43">
        <f t="shared" si="2"/>
        <v>18</v>
      </c>
      <c r="M17" s="43"/>
      <c r="N17" s="43"/>
      <c r="O17" s="44"/>
    </row>
    <row r="18" spans="1:18" ht="15.75" x14ac:dyDescent="0.25">
      <c r="A18" s="123"/>
      <c r="B18" s="35"/>
      <c r="C18" s="35"/>
      <c r="D18" s="35"/>
      <c r="E18" s="45" t="s">
        <v>44</v>
      </c>
      <c r="F18" s="40">
        <v>200</v>
      </c>
      <c r="G18" s="40">
        <v>1</v>
      </c>
      <c r="H18" s="40">
        <v>1.3</v>
      </c>
      <c r="I18" s="40">
        <v>1.5</v>
      </c>
      <c r="J18" s="43">
        <f t="shared" si="0"/>
        <v>0.2</v>
      </c>
      <c r="K18" s="43">
        <f t="shared" si="1"/>
        <v>0.26</v>
      </c>
      <c r="L18" s="43">
        <f t="shared" si="2"/>
        <v>0.3</v>
      </c>
      <c r="M18" s="43"/>
      <c r="N18" s="43"/>
      <c r="O18" s="44"/>
    </row>
    <row r="19" spans="1:18" x14ac:dyDescent="0.25">
      <c r="A19" s="124" t="s">
        <v>116</v>
      </c>
      <c r="B19" s="5">
        <v>100</v>
      </c>
      <c r="C19" s="6">
        <v>100</v>
      </c>
      <c r="D19" s="7">
        <v>100</v>
      </c>
      <c r="E19" s="12" t="s">
        <v>151</v>
      </c>
      <c r="F19" s="6">
        <v>2000</v>
      </c>
      <c r="G19" s="6">
        <v>109</v>
      </c>
      <c r="H19" s="6">
        <v>109</v>
      </c>
      <c r="I19" s="6">
        <v>109</v>
      </c>
      <c r="J19" s="9">
        <f t="shared" si="0"/>
        <v>218</v>
      </c>
      <c r="K19" s="9">
        <f t="shared" si="1"/>
        <v>218</v>
      </c>
      <c r="L19" s="9">
        <f t="shared" si="2"/>
        <v>218</v>
      </c>
      <c r="M19" s="9">
        <f>SUM(J19:J22)</f>
        <v>234.56700000000001</v>
      </c>
      <c r="N19" s="9">
        <f>SUM(K19:K22)</f>
        <v>234.56700000000001</v>
      </c>
      <c r="O19" s="10">
        <f>SUM(L19:L22)</f>
        <v>234.56700000000001</v>
      </c>
    </row>
    <row r="20" spans="1:18" x14ac:dyDescent="0.25">
      <c r="A20" s="124"/>
      <c r="B20" s="1"/>
      <c r="C20" s="1"/>
      <c r="D20" s="1"/>
      <c r="E20" s="12" t="s">
        <v>97</v>
      </c>
      <c r="F20" s="6">
        <v>1250</v>
      </c>
      <c r="G20" s="6">
        <v>12.5</v>
      </c>
      <c r="H20" s="6">
        <v>12.5</v>
      </c>
      <c r="I20" s="6">
        <v>12.5</v>
      </c>
      <c r="J20" s="9">
        <f t="shared" si="0"/>
        <v>15.625</v>
      </c>
      <c r="K20" s="9">
        <f t="shared" si="1"/>
        <v>15.625</v>
      </c>
      <c r="L20" s="9">
        <f t="shared" si="2"/>
        <v>15.625</v>
      </c>
      <c r="M20" s="6"/>
      <c r="N20" s="6"/>
      <c r="O20" s="13"/>
    </row>
    <row r="21" spans="1:18" x14ac:dyDescent="0.25">
      <c r="A21" s="124"/>
      <c r="E21" s="19" t="s">
        <v>43</v>
      </c>
      <c r="F21" s="13">
        <v>250</v>
      </c>
      <c r="G21" s="13">
        <v>3.75</v>
      </c>
      <c r="H21" s="13">
        <v>3.75</v>
      </c>
      <c r="I21" s="13">
        <v>3.75</v>
      </c>
      <c r="J21" s="9">
        <f t="shared" si="0"/>
        <v>0.9375</v>
      </c>
      <c r="K21" s="9">
        <f t="shared" si="1"/>
        <v>0.9375</v>
      </c>
      <c r="L21" s="9">
        <f t="shared" si="2"/>
        <v>0.9375</v>
      </c>
      <c r="M21" s="13"/>
      <c r="N21" s="13"/>
      <c r="O21" s="13"/>
    </row>
    <row r="22" spans="1:18" x14ac:dyDescent="0.25">
      <c r="A22" s="124"/>
      <c r="E22" s="19" t="s">
        <v>34</v>
      </c>
      <c r="F22" s="13">
        <v>0.12</v>
      </c>
      <c r="G22" s="13">
        <v>37.5</v>
      </c>
      <c r="H22" s="13">
        <v>37.5</v>
      </c>
      <c r="I22" s="13">
        <v>37.5</v>
      </c>
      <c r="J22" s="9">
        <f t="shared" si="0"/>
        <v>4.4999999999999997E-3</v>
      </c>
      <c r="K22" s="9">
        <f t="shared" si="1"/>
        <v>4.4999999999999997E-3</v>
      </c>
      <c r="L22" s="9">
        <f t="shared" si="2"/>
        <v>4.4999999999999997E-3</v>
      </c>
      <c r="M22" s="13"/>
      <c r="N22" s="13"/>
      <c r="O22" s="13"/>
    </row>
    <row r="23" spans="1:18" x14ac:dyDescent="0.25">
      <c r="A23" s="99" t="s">
        <v>109</v>
      </c>
      <c r="B23" s="20">
        <v>200</v>
      </c>
      <c r="C23" s="13">
        <v>200</v>
      </c>
      <c r="D23" s="13">
        <v>200</v>
      </c>
      <c r="E23" s="19" t="s">
        <v>125</v>
      </c>
      <c r="F23" s="13">
        <v>1200</v>
      </c>
      <c r="G23" s="13">
        <v>20</v>
      </c>
      <c r="H23" s="13">
        <v>20</v>
      </c>
      <c r="I23" s="13">
        <v>20</v>
      </c>
      <c r="J23" s="9">
        <f t="shared" si="0"/>
        <v>24</v>
      </c>
      <c r="K23" s="9">
        <f t="shared" si="1"/>
        <v>24</v>
      </c>
      <c r="L23" s="9">
        <f t="shared" si="2"/>
        <v>24</v>
      </c>
      <c r="M23" s="10">
        <f>SUM(J23:J26)</f>
        <v>41.024000000000001</v>
      </c>
      <c r="N23" s="10">
        <f>SUM(K23:K26)</f>
        <v>41.024000000000001</v>
      </c>
      <c r="O23" s="10">
        <f>SUM(L23:L26)</f>
        <v>41.024000000000001</v>
      </c>
      <c r="R23" s="125"/>
    </row>
    <row r="24" spans="1:18" x14ac:dyDescent="0.25">
      <c r="A24" s="99"/>
      <c r="B24" s="26"/>
      <c r="C24" s="26"/>
      <c r="D24" s="26"/>
      <c r="E24" s="19" t="s">
        <v>126</v>
      </c>
      <c r="F24" s="13">
        <v>800</v>
      </c>
      <c r="G24" s="13">
        <v>20</v>
      </c>
      <c r="H24" s="13">
        <v>20</v>
      </c>
      <c r="I24" s="13">
        <v>20</v>
      </c>
      <c r="J24" s="9">
        <f t="shared" si="0"/>
        <v>16</v>
      </c>
      <c r="K24" s="9">
        <f t="shared" si="1"/>
        <v>16</v>
      </c>
      <c r="L24" s="9">
        <f t="shared" si="2"/>
        <v>16</v>
      </c>
      <c r="M24" s="10"/>
      <c r="N24" s="10"/>
      <c r="O24" s="10"/>
      <c r="R24" s="125"/>
    </row>
    <row r="25" spans="1:18" x14ac:dyDescent="0.25">
      <c r="A25" s="99"/>
      <c r="B25" s="26"/>
      <c r="C25" s="26"/>
      <c r="D25" s="26"/>
      <c r="E25" s="19" t="s">
        <v>33</v>
      </c>
      <c r="F25" s="13">
        <v>5000</v>
      </c>
      <c r="G25" s="13">
        <v>0.2</v>
      </c>
      <c r="H25" s="13">
        <v>0.2</v>
      </c>
      <c r="I25" s="13">
        <v>0.2</v>
      </c>
      <c r="J25" s="9">
        <f t="shared" si="0"/>
        <v>1</v>
      </c>
      <c r="K25" s="9">
        <f t="shared" si="1"/>
        <v>1</v>
      </c>
      <c r="L25" s="9">
        <f t="shared" si="2"/>
        <v>1</v>
      </c>
      <c r="M25" s="10"/>
      <c r="N25" s="10"/>
      <c r="O25" s="10"/>
      <c r="R25" s="125"/>
    </row>
    <row r="26" spans="1:18" x14ac:dyDescent="0.25">
      <c r="A26" s="99"/>
      <c r="B26" s="26"/>
      <c r="C26" s="26"/>
      <c r="D26" s="26"/>
      <c r="E26" s="19" t="s">
        <v>34</v>
      </c>
      <c r="F26" s="13">
        <v>0.12</v>
      </c>
      <c r="G26" s="13">
        <v>200</v>
      </c>
      <c r="H26" s="13">
        <v>200</v>
      </c>
      <c r="I26" s="13">
        <v>200</v>
      </c>
      <c r="J26" s="9">
        <f t="shared" si="0"/>
        <v>2.4E-2</v>
      </c>
      <c r="K26" s="9">
        <f t="shared" si="1"/>
        <v>2.4E-2</v>
      </c>
      <c r="L26" s="9">
        <f t="shared" si="2"/>
        <v>2.4E-2</v>
      </c>
      <c r="M26" s="10"/>
      <c r="N26" s="10"/>
      <c r="O26" s="10"/>
      <c r="R26" s="125"/>
    </row>
    <row r="27" spans="1:18" ht="15" customHeight="1" x14ac:dyDescent="0.25">
      <c r="A27" s="84" t="s">
        <v>20</v>
      </c>
      <c r="B27" s="20">
        <v>20</v>
      </c>
      <c r="C27" s="13">
        <v>35</v>
      </c>
      <c r="D27" s="13">
        <v>40</v>
      </c>
      <c r="E27" s="21" t="s">
        <v>20</v>
      </c>
      <c r="F27" s="13">
        <v>625</v>
      </c>
      <c r="G27" s="13">
        <v>20</v>
      </c>
      <c r="H27" s="13">
        <v>35</v>
      </c>
      <c r="I27" s="13">
        <v>40</v>
      </c>
      <c r="J27" s="9">
        <f t="shared" si="0"/>
        <v>12.5</v>
      </c>
      <c r="K27" s="9">
        <f t="shared" si="1"/>
        <v>21.875</v>
      </c>
      <c r="L27" s="9">
        <f t="shared" si="2"/>
        <v>25</v>
      </c>
      <c r="M27" s="10">
        <f>SUM(J27)</f>
        <v>12.5</v>
      </c>
      <c r="N27" s="10">
        <f>SUM(K27)</f>
        <v>21.875</v>
      </c>
      <c r="O27" s="10">
        <f>SUM(L27)</f>
        <v>25</v>
      </c>
      <c r="R27" s="125"/>
    </row>
    <row r="28" spans="1:18" x14ac:dyDescent="0.25">
      <c r="A28" s="85"/>
      <c r="B28" s="20"/>
      <c r="C28" s="13"/>
      <c r="D28" s="13"/>
      <c r="E28" s="21"/>
      <c r="F28" s="13"/>
      <c r="G28" s="13"/>
      <c r="H28" s="13"/>
      <c r="I28" s="13"/>
      <c r="J28" s="9"/>
      <c r="K28" s="9"/>
      <c r="L28" s="9"/>
      <c r="M28" s="13"/>
      <c r="N28" s="13"/>
      <c r="O28" s="13"/>
      <c r="R28" s="125"/>
    </row>
    <row r="29" spans="1:18" ht="15.75" x14ac:dyDescent="0.25">
      <c r="A29" s="47" t="s">
        <v>21</v>
      </c>
      <c r="B29" s="47"/>
      <c r="C29" s="47"/>
      <c r="D29" s="47"/>
      <c r="E29" s="47"/>
      <c r="F29" s="46"/>
      <c r="G29" s="46">
        <v>511.66</v>
      </c>
      <c r="H29" s="46">
        <v>586.52</v>
      </c>
      <c r="I29" s="46">
        <v>624.94000000000005</v>
      </c>
      <c r="J29" s="43"/>
      <c r="K29" s="43"/>
      <c r="L29" s="43"/>
      <c r="M29" s="44"/>
      <c r="N29" s="44"/>
      <c r="O29" s="44"/>
      <c r="R29" s="125"/>
    </row>
    <row r="30" spans="1:18" ht="15.75" x14ac:dyDescent="0.25">
      <c r="A30" s="47"/>
      <c r="B30" s="47"/>
      <c r="C30" s="47"/>
      <c r="D30" s="47"/>
      <c r="E30" s="47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8" ht="15.75" outlineLevel="1" x14ac:dyDescent="0.25">
      <c r="A31" s="111" t="s">
        <v>22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3"/>
      <c r="M31" s="44">
        <f>SUM(M16:M30)</f>
        <v>315.59100000000001</v>
      </c>
      <c r="N31" s="44">
        <f>SUM(N16:N30)</f>
        <v>333.21600000000001</v>
      </c>
      <c r="O31" s="44">
        <f>SUM(O16:O30)</f>
        <v>341.84100000000001</v>
      </c>
    </row>
    <row r="32" spans="1:18" ht="15.75" outlineLevel="1" x14ac:dyDescent="0.25">
      <c r="A32" s="111" t="s">
        <v>23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3"/>
      <c r="M32" s="44">
        <f>M31*1.2</f>
        <v>378.70920000000001</v>
      </c>
      <c r="N32" s="44">
        <f t="shared" ref="N32:O32" si="3">N31*1.2</f>
        <v>399.85919999999999</v>
      </c>
      <c r="O32" s="44">
        <f t="shared" si="3"/>
        <v>410.20920000000001</v>
      </c>
    </row>
    <row r="33" spans="1:15" ht="15.75" outlineLevel="1" x14ac:dyDescent="0.25">
      <c r="A33" s="111" t="s">
        <v>24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14">
        <f>(M32+N32+O32)/3</f>
        <v>396.25919999999996</v>
      </c>
      <c r="N33" s="115"/>
      <c r="O33" s="116"/>
    </row>
    <row r="34" spans="1:15" ht="15.75" outlineLevel="1" x14ac:dyDescent="0.25">
      <c r="A34" s="111" t="s">
        <v>25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3"/>
      <c r="M34" s="114">
        <f>M33*1.12</f>
        <v>443.81030400000003</v>
      </c>
      <c r="N34" s="115"/>
      <c r="O34" s="116"/>
    </row>
    <row r="35" spans="1:15" ht="15.75" outlineLevel="1" x14ac:dyDescent="0.25">
      <c r="A35" s="111" t="s">
        <v>26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3"/>
      <c r="M35" s="48"/>
      <c r="N35" s="48"/>
      <c r="O35" s="48"/>
    </row>
    <row r="36" spans="1:15" ht="15.75" x14ac:dyDescent="0.25">
      <c r="A36" s="38"/>
      <c r="B36" s="38"/>
      <c r="C36" s="38"/>
      <c r="D36" s="38"/>
      <c r="E36" s="38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</sheetData>
  <mergeCells count="25">
    <mergeCell ref="A35:L35"/>
    <mergeCell ref="A16:A18"/>
    <mergeCell ref="A19:A22"/>
    <mergeCell ref="A23:A26"/>
    <mergeCell ref="A34:L34"/>
    <mergeCell ref="M34:O34"/>
    <mergeCell ref="A10:D10"/>
    <mergeCell ref="M1:O1"/>
    <mergeCell ref="M3:O3"/>
    <mergeCell ref="M4:O4"/>
    <mergeCell ref="M5:O5"/>
    <mergeCell ref="A7:N8"/>
    <mergeCell ref="M13:O14"/>
    <mergeCell ref="A13:A15"/>
    <mergeCell ref="B13:D14"/>
    <mergeCell ref="E13:E15"/>
    <mergeCell ref="F13:F15"/>
    <mergeCell ref="G13:I14"/>
    <mergeCell ref="J13:L14"/>
    <mergeCell ref="R23:R29"/>
    <mergeCell ref="A27:A28"/>
    <mergeCell ref="A31:L31"/>
    <mergeCell ref="A32:L32"/>
    <mergeCell ref="A33:L33"/>
    <mergeCell ref="M33:O33"/>
  </mergeCells>
  <pageMargins left="0.25" right="0.25" top="0.75" bottom="0.75" header="0.3" footer="0.3"/>
  <pageSetup paperSize="9" scale="6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29" workbookViewId="0">
      <selection sqref="A1:O47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2.710937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164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101" t="s">
        <v>110</v>
      </c>
      <c r="B16" s="6">
        <v>100</v>
      </c>
      <c r="C16" s="6">
        <v>130</v>
      </c>
      <c r="D16" s="7">
        <v>150</v>
      </c>
      <c r="E16" s="8" t="s">
        <v>78</v>
      </c>
      <c r="F16" s="6">
        <v>500</v>
      </c>
      <c r="G16" s="6">
        <v>35.700000000000003</v>
      </c>
      <c r="H16" s="6">
        <v>46.41</v>
      </c>
      <c r="I16" s="6">
        <v>53.55</v>
      </c>
      <c r="J16" s="9">
        <f t="shared" ref="J16:J38" si="0">G16*F16/1000</f>
        <v>17.850000000000001</v>
      </c>
      <c r="K16" s="9">
        <f t="shared" ref="K16:K38" si="1">H16*F16/1000</f>
        <v>23.204999999999998</v>
      </c>
      <c r="L16" s="9">
        <f t="shared" ref="L16:L38" si="2">I16*F16/1000</f>
        <v>26.774999999999999</v>
      </c>
      <c r="M16" s="9">
        <f>SUM(J16:J19)</f>
        <v>37.909000000000006</v>
      </c>
      <c r="N16" s="9">
        <f>SUM(K16:K19)</f>
        <v>49.282699999999998</v>
      </c>
      <c r="O16" s="10">
        <f>SUM(L16:L19)</f>
        <v>56.8645</v>
      </c>
    </row>
    <row r="17" spans="1:15" x14ac:dyDescent="0.25">
      <c r="A17" s="102"/>
      <c r="B17" s="18"/>
      <c r="C17" s="1"/>
      <c r="D17" s="68"/>
      <c r="E17" s="17" t="s">
        <v>34</v>
      </c>
      <c r="F17" s="6">
        <v>0.12</v>
      </c>
      <c r="G17" s="6">
        <v>75</v>
      </c>
      <c r="H17" s="6">
        <v>97.5</v>
      </c>
      <c r="I17" s="6">
        <v>112.5</v>
      </c>
      <c r="J17" s="9">
        <f t="shared" si="0"/>
        <v>8.9999999999999993E-3</v>
      </c>
      <c r="K17" s="9">
        <f t="shared" si="1"/>
        <v>1.1699999999999999E-2</v>
      </c>
      <c r="L17" s="9">
        <f t="shared" si="2"/>
        <v>1.35E-2</v>
      </c>
      <c r="M17" s="6"/>
      <c r="N17" s="6"/>
      <c r="O17" s="13"/>
    </row>
    <row r="18" spans="1:15" x14ac:dyDescent="0.25">
      <c r="A18" s="102"/>
      <c r="B18" s="18"/>
      <c r="C18" s="1"/>
      <c r="D18" s="69"/>
      <c r="E18" s="17" t="s">
        <v>44</v>
      </c>
      <c r="F18" s="6">
        <v>200</v>
      </c>
      <c r="G18" s="6">
        <v>0.25</v>
      </c>
      <c r="H18" s="6">
        <v>0.33</v>
      </c>
      <c r="I18" s="6">
        <v>0.38</v>
      </c>
      <c r="J18" s="9">
        <f t="shared" si="0"/>
        <v>0.05</v>
      </c>
      <c r="K18" s="9">
        <f t="shared" si="1"/>
        <v>6.6000000000000003E-2</v>
      </c>
      <c r="L18" s="9">
        <f t="shared" si="2"/>
        <v>7.5999999999999998E-2</v>
      </c>
      <c r="M18" s="6"/>
      <c r="N18" s="6"/>
      <c r="O18" s="13"/>
    </row>
    <row r="19" spans="1:15" x14ac:dyDescent="0.25">
      <c r="A19" s="102"/>
      <c r="B19" s="14"/>
      <c r="C19" s="15"/>
      <c r="D19" s="70"/>
      <c r="E19" s="17" t="s">
        <v>28</v>
      </c>
      <c r="F19" s="6">
        <v>5000</v>
      </c>
      <c r="G19" s="6">
        <v>4</v>
      </c>
      <c r="H19" s="6">
        <v>5.2</v>
      </c>
      <c r="I19" s="6">
        <v>6</v>
      </c>
      <c r="J19" s="9">
        <f t="shared" si="0"/>
        <v>20</v>
      </c>
      <c r="K19" s="9">
        <f t="shared" si="1"/>
        <v>26</v>
      </c>
      <c r="L19" s="9">
        <f t="shared" si="2"/>
        <v>30</v>
      </c>
      <c r="M19" s="6"/>
      <c r="N19" s="6"/>
      <c r="O19" s="13"/>
    </row>
    <row r="20" spans="1:15" ht="31.7" customHeight="1" x14ac:dyDescent="0.25">
      <c r="A20" s="83" t="s">
        <v>147</v>
      </c>
      <c r="B20" s="6">
        <v>70</v>
      </c>
      <c r="C20" s="6">
        <v>70</v>
      </c>
      <c r="D20" s="6">
        <v>70</v>
      </c>
      <c r="E20" s="25" t="s">
        <v>148</v>
      </c>
      <c r="F20" s="6">
        <v>2000</v>
      </c>
      <c r="G20" s="6">
        <v>67</v>
      </c>
      <c r="H20" s="6">
        <v>67</v>
      </c>
      <c r="I20" s="6">
        <v>67</v>
      </c>
      <c r="J20" s="9">
        <f t="shared" si="0"/>
        <v>134</v>
      </c>
      <c r="K20" s="9">
        <f t="shared" si="1"/>
        <v>134</v>
      </c>
      <c r="L20" s="9">
        <f t="shared" si="2"/>
        <v>134</v>
      </c>
      <c r="M20" s="9">
        <f>SUM(J20:J32)</f>
        <v>199.75299999999999</v>
      </c>
      <c r="N20" s="9">
        <f>SUM(K20:K32)</f>
        <v>199.75299999999999</v>
      </c>
      <c r="O20" s="10">
        <f>SUM(L20:L32)</f>
        <v>199.75299999999999</v>
      </c>
    </row>
    <row r="21" spans="1:15" x14ac:dyDescent="0.25">
      <c r="A21" s="83"/>
      <c r="B21" s="15"/>
      <c r="C21" s="15"/>
      <c r="D21" s="16"/>
      <c r="E21" s="17" t="s">
        <v>39</v>
      </c>
      <c r="F21" s="6">
        <v>500</v>
      </c>
      <c r="G21" s="6">
        <v>20</v>
      </c>
      <c r="H21" s="6">
        <v>20</v>
      </c>
      <c r="I21" s="6">
        <v>20</v>
      </c>
      <c r="J21" s="9">
        <f t="shared" si="0"/>
        <v>10</v>
      </c>
      <c r="K21" s="9">
        <f t="shared" si="1"/>
        <v>10</v>
      </c>
      <c r="L21" s="9">
        <f t="shared" si="2"/>
        <v>10</v>
      </c>
      <c r="M21" s="6"/>
      <c r="N21" s="6"/>
      <c r="O21" s="13"/>
    </row>
    <row r="22" spans="1:15" x14ac:dyDescent="0.25">
      <c r="A22" s="83"/>
      <c r="B22" s="15"/>
      <c r="C22" s="15"/>
      <c r="D22" s="16"/>
      <c r="E22" s="17" t="s">
        <v>20</v>
      </c>
      <c r="F22" s="6">
        <v>625</v>
      </c>
      <c r="G22" s="6">
        <v>16</v>
      </c>
      <c r="H22" s="6">
        <v>16</v>
      </c>
      <c r="I22" s="6">
        <v>16</v>
      </c>
      <c r="J22" s="9">
        <f t="shared" si="0"/>
        <v>10</v>
      </c>
      <c r="K22" s="9">
        <f t="shared" si="1"/>
        <v>10</v>
      </c>
      <c r="L22" s="9">
        <f t="shared" si="2"/>
        <v>10</v>
      </c>
      <c r="M22" s="6"/>
      <c r="N22" s="6"/>
      <c r="O22" s="13"/>
    </row>
    <row r="23" spans="1:15" x14ac:dyDescent="0.25">
      <c r="A23" s="83"/>
      <c r="B23" s="15"/>
      <c r="C23" s="15"/>
      <c r="D23" s="16"/>
      <c r="E23" s="17" t="s">
        <v>19</v>
      </c>
      <c r="F23" s="6">
        <v>1300</v>
      </c>
      <c r="G23" s="6">
        <v>2</v>
      </c>
      <c r="H23" s="6">
        <v>2</v>
      </c>
      <c r="I23" s="6">
        <v>2</v>
      </c>
      <c r="J23" s="9">
        <f t="shared" si="0"/>
        <v>2.6</v>
      </c>
      <c r="K23" s="9">
        <f t="shared" si="1"/>
        <v>2.6</v>
      </c>
      <c r="L23" s="9">
        <f t="shared" si="2"/>
        <v>2.6</v>
      </c>
      <c r="M23" s="6"/>
      <c r="N23" s="6"/>
      <c r="O23" s="13"/>
    </row>
    <row r="24" spans="1:15" x14ac:dyDescent="0.25">
      <c r="A24" s="83"/>
      <c r="B24" s="15"/>
      <c r="C24" s="15"/>
      <c r="D24" s="16"/>
      <c r="E24" s="17" t="s">
        <v>40</v>
      </c>
      <c r="F24" s="6">
        <v>200</v>
      </c>
      <c r="G24" s="6">
        <v>0.3</v>
      </c>
      <c r="H24" s="6">
        <v>0.3</v>
      </c>
      <c r="I24" s="6">
        <v>0.3</v>
      </c>
      <c r="J24" s="9">
        <f t="shared" si="0"/>
        <v>0.06</v>
      </c>
      <c r="K24" s="9">
        <f t="shared" si="1"/>
        <v>0.06</v>
      </c>
      <c r="L24" s="9">
        <f t="shared" si="2"/>
        <v>0.06</v>
      </c>
      <c r="M24" s="6"/>
      <c r="N24" s="6"/>
      <c r="O24" s="13"/>
    </row>
    <row r="25" spans="1:15" x14ac:dyDescent="0.25">
      <c r="A25" s="83" t="s">
        <v>98</v>
      </c>
      <c r="B25" s="6">
        <v>50</v>
      </c>
      <c r="C25" s="6">
        <v>50</v>
      </c>
      <c r="D25" s="6">
        <v>50</v>
      </c>
      <c r="E25" s="17" t="s">
        <v>34</v>
      </c>
      <c r="F25" s="6">
        <v>0.12</v>
      </c>
      <c r="G25" s="6">
        <v>25</v>
      </c>
      <c r="H25" s="6">
        <v>25</v>
      </c>
      <c r="I25" s="6">
        <v>25</v>
      </c>
      <c r="J25" s="9">
        <f t="shared" si="0"/>
        <v>3.0000000000000001E-3</v>
      </c>
      <c r="K25" s="9">
        <f t="shared" si="1"/>
        <v>3.0000000000000001E-3</v>
      </c>
      <c r="L25" s="9">
        <f t="shared" si="2"/>
        <v>3.0000000000000001E-3</v>
      </c>
      <c r="M25" s="6"/>
      <c r="N25" s="6"/>
      <c r="O25" s="13"/>
    </row>
    <row r="26" spans="1:15" x14ac:dyDescent="0.25">
      <c r="A26" s="83"/>
      <c r="B26" s="15"/>
      <c r="C26" s="15"/>
      <c r="D26" s="16"/>
      <c r="E26" s="17" t="s">
        <v>18</v>
      </c>
      <c r="F26" s="6">
        <v>2000</v>
      </c>
      <c r="G26" s="6">
        <v>7.5</v>
      </c>
      <c r="H26" s="6">
        <v>7.5</v>
      </c>
      <c r="I26" s="6">
        <v>7.5</v>
      </c>
      <c r="J26" s="9">
        <f t="shared" si="0"/>
        <v>15</v>
      </c>
      <c r="K26" s="9">
        <f t="shared" si="1"/>
        <v>15</v>
      </c>
      <c r="L26" s="9">
        <f t="shared" si="2"/>
        <v>15</v>
      </c>
      <c r="M26" s="6"/>
      <c r="N26" s="6"/>
      <c r="O26" s="13"/>
    </row>
    <row r="27" spans="1:15" x14ac:dyDescent="0.25">
      <c r="A27" s="83"/>
      <c r="B27" s="15"/>
      <c r="C27" s="15"/>
      <c r="D27" s="16"/>
      <c r="E27" s="17" t="s">
        <v>28</v>
      </c>
      <c r="F27" s="6">
        <v>5000</v>
      </c>
      <c r="G27" s="6">
        <v>5</v>
      </c>
      <c r="H27" s="6">
        <v>5</v>
      </c>
      <c r="I27" s="6">
        <v>5</v>
      </c>
      <c r="J27" s="9">
        <f t="shared" si="0"/>
        <v>25</v>
      </c>
      <c r="K27" s="9">
        <f t="shared" si="1"/>
        <v>25</v>
      </c>
      <c r="L27" s="9">
        <f t="shared" si="2"/>
        <v>25</v>
      </c>
      <c r="M27" s="6"/>
      <c r="N27" s="6"/>
      <c r="O27" s="13"/>
    </row>
    <row r="28" spans="1:15" x14ac:dyDescent="0.25">
      <c r="A28" s="83"/>
      <c r="B28" s="15"/>
      <c r="C28" s="15"/>
      <c r="D28" s="16"/>
      <c r="E28" s="17" t="s">
        <v>149</v>
      </c>
      <c r="F28" s="6">
        <v>250</v>
      </c>
      <c r="G28" s="6">
        <v>2.5</v>
      </c>
      <c r="H28" s="6">
        <v>2.5</v>
      </c>
      <c r="I28" s="6">
        <v>2.5</v>
      </c>
      <c r="J28" s="9">
        <f t="shared" si="0"/>
        <v>0.625</v>
      </c>
      <c r="K28" s="9">
        <f t="shared" si="1"/>
        <v>0.625</v>
      </c>
      <c r="L28" s="9">
        <f t="shared" si="2"/>
        <v>0.625</v>
      </c>
      <c r="M28" s="6"/>
      <c r="N28" s="6"/>
      <c r="O28" s="13"/>
    </row>
    <row r="29" spans="1:15" x14ac:dyDescent="0.25">
      <c r="A29" s="83"/>
      <c r="B29" s="15"/>
      <c r="C29" s="15"/>
      <c r="D29" s="16"/>
      <c r="E29" s="17" t="s">
        <v>48</v>
      </c>
      <c r="F29" s="6">
        <v>426</v>
      </c>
      <c r="G29" s="6">
        <v>2.5</v>
      </c>
      <c r="H29" s="6">
        <v>2.5</v>
      </c>
      <c r="I29" s="6">
        <v>2.5</v>
      </c>
      <c r="J29" s="9">
        <f t="shared" si="0"/>
        <v>1.0649999999999999</v>
      </c>
      <c r="K29" s="9">
        <f t="shared" si="1"/>
        <v>1.0649999999999999</v>
      </c>
      <c r="L29" s="9">
        <f t="shared" si="2"/>
        <v>1.0649999999999999</v>
      </c>
      <c r="M29" s="6"/>
      <c r="N29" s="6"/>
      <c r="O29" s="13"/>
    </row>
    <row r="30" spans="1:15" x14ac:dyDescent="0.25">
      <c r="A30" s="83"/>
      <c r="B30" s="15"/>
      <c r="C30" s="15"/>
      <c r="D30" s="16"/>
      <c r="E30" s="17" t="s">
        <v>17</v>
      </c>
      <c r="F30" s="6">
        <v>250</v>
      </c>
      <c r="G30" s="6">
        <v>2.4</v>
      </c>
      <c r="H30" s="6">
        <v>2.4</v>
      </c>
      <c r="I30" s="6">
        <v>2.4</v>
      </c>
      <c r="J30" s="9">
        <f t="shared" si="0"/>
        <v>0.6</v>
      </c>
      <c r="K30" s="9">
        <f t="shared" si="1"/>
        <v>0.6</v>
      </c>
      <c r="L30" s="9">
        <f t="shared" si="2"/>
        <v>0.6</v>
      </c>
      <c r="M30" s="6"/>
      <c r="N30" s="6"/>
      <c r="O30" s="13"/>
    </row>
    <row r="31" spans="1:15" x14ac:dyDescent="0.25">
      <c r="A31" s="83"/>
      <c r="B31" s="15"/>
      <c r="C31" s="15"/>
      <c r="D31" s="16"/>
      <c r="E31" s="17" t="s">
        <v>126</v>
      </c>
      <c r="F31" s="6">
        <v>800</v>
      </c>
      <c r="G31" s="6">
        <v>0.9</v>
      </c>
      <c r="H31" s="6">
        <v>0.9</v>
      </c>
      <c r="I31" s="6">
        <v>0.9</v>
      </c>
      <c r="J31" s="9">
        <f t="shared" si="0"/>
        <v>0.72</v>
      </c>
      <c r="K31" s="9">
        <f t="shared" si="1"/>
        <v>0.72</v>
      </c>
      <c r="L31" s="9">
        <f t="shared" si="2"/>
        <v>0.72</v>
      </c>
      <c r="M31" s="6"/>
      <c r="N31" s="6"/>
      <c r="O31" s="13"/>
    </row>
    <row r="32" spans="1:15" x14ac:dyDescent="0.25">
      <c r="A32" s="83"/>
      <c r="B32" s="15"/>
      <c r="C32" s="15"/>
      <c r="D32" s="16"/>
      <c r="E32" s="17" t="s">
        <v>44</v>
      </c>
      <c r="F32" s="6">
        <v>200</v>
      </c>
      <c r="G32" s="6">
        <v>0.4</v>
      </c>
      <c r="H32" s="6">
        <v>0.4</v>
      </c>
      <c r="I32" s="6">
        <v>0.4</v>
      </c>
      <c r="J32" s="9">
        <f t="shared" si="0"/>
        <v>0.08</v>
      </c>
      <c r="K32" s="9">
        <f t="shared" si="1"/>
        <v>0.08</v>
      </c>
      <c r="L32" s="9">
        <f t="shared" si="2"/>
        <v>0.08</v>
      </c>
      <c r="M32" s="6"/>
      <c r="N32" s="6"/>
      <c r="O32" s="13"/>
    </row>
    <row r="33" spans="1:15" x14ac:dyDescent="0.25">
      <c r="A33" s="84" t="s">
        <v>112</v>
      </c>
      <c r="B33" s="20">
        <v>200</v>
      </c>
      <c r="C33" s="13">
        <v>200</v>
      </c>
      <c r="D33" s="13">
        <v>200</v>
      </c>
      <c r="E33" s="19" t="s">
        <v>125</v>
      </c>
      <c r="F33" s="13">
        <v>1200</v>
      </c>
      <c r="G33" s="13">
        <v>20</v>
      </c>
      <c r="H33" s="13">
        <v>20</v>
      </c>
      <c r="I33" s="13">
        <v>20</v>
      </c>
      <c r="J33" s="9">
        <f t="shared" si="0"/>
        <v>24</v>
      </c>
      <c r="K33" s="9">
        <f t="shared" si="1"/>
        <v>24</v>
      </c>
      <c r="L33" s="9">
        <f t="shared" si="2"/>
        <v>24</v>
      </c>
      <c r="M33" s="10">
        <f>SUM(J33:J37)</f>
        <v>41.024000000000001</v>
      </c>
      <c r="N33" s="10">
        <f>SUM(K33:K37)</f>
        <v>41.024000000000001</v>
      </c>
      <c r="O33" s="10">
        <f>SUM(L33:L37)</f>
        <v>41.024000000000001</v>
      </c>
    </row>
    <row r="34" spans="1:15" x14ac:dyDescent="0.25">
      <c r="A34" s="103"/>
      <c r="B34" s="28"/>
      <c r="C34" s="28"/>
      <c r="D34" s="28"/>
      <c r="E34" s="19" t="s">
        <v>126</v>
      </c>
      <c r="F34" s="13">
        <v>800</v>
      </c>
      <c r="G34" s="13">
        <v>20</v>
      </c>
      <c r="H34" s="13">
        <v>20</v>
      </c>
      <c r="I34" s="13">
        <v>20</v>
      </c>
      <c r="J34" s="9">
        <f t="shared" si="0"/>
        <v>16</v>
      </c>
      <c r="K34" s="9">
        <f t="shared" si="1"/>
        <v>16</v>
      </c>
      <c r="L34" s="9">
        <f t="shared" si="2"/>
        <v>16</v>
      </c>
      <c r="M34" s="13"/>
      <c r="N34" s="13"/>
      <c r="O34" s="13"/>
    </row>
    <row r="35" spans="1:15" x14ac:dyDescent="0.25">
      <c r="A35" s="103"/>
      <c r="B35" s="28"/>
      <c r="C35" s="28"/>
      <c r="D35" s="28"/>
      <c r="E35" s="19" t="s">
        <v>33</v>
      </c>
      <c r="F35" s="13">
        <v>5000</v>
      </c>
      <c r="G35" s="13">
        <v>0.2</v>
      </c>
      <c r="H35" s="13">
        <v>0.2</v>
      </c>
      <c r="I35" s="13">
        <v>0.2</v>
      </c>
      <c r="J35" s="9">
        <f t="shared" si="0"/>
        <v>1</v>
      </c>
      <c r="K35" s="9">
        <f t="shared" si="1"/>
        <v>1</v>
      </c>
      <c r="L35" s="9">
        <f t="shared" si="2"/>
        <v>1</v>
      </c>
      <c r="M35" s="13"/>
      <c r="N35" s="13"/>
      <c r="O35" s="13"/>
    </row>
    <row r="36" spans="1:15" x14ac:dyDescent="0.25">
      <c r="A36" s="104"/>
      <c r="B36" s="30"/>
      <c r="C36" s="28"/>
      <c r="D36" s="28"/>
      <c r="E36" s="19" t="s">
        <v>34</v>
      </c>
      <c r="F36" s="13">
        <v>0.12</v>
      </c>
      <c r="G36" s="13">
        <v>200</v>
      </c>
      <c r="H36" s="13">
        <v>200</v>
      </c>
      <c r="I36" s="13">
        <v>200</v>
      </c>
      <c r="J36" s="9">
        <f t="shared" si="0"/>
        <v>2.4E-2</v>
      </c>
      <c r="K36" s="9">
        <f t="shared" si="1"/>
        <v>2.4E-2</v>
      </c>
      <c r="L36" s="9">
        <f t="shared" si="2"/>
        <v>2.4E-2</v>
      </c>
      <c r="M36" s="13"/>
      <c r="N36" s="13"/>
      <c r="O36" s="13"/>
    </row>
    <row r="37" spans="1:15" x14ac:dyDescent="0.25">
      <c r="A37" s="85"/>
      <c r="B37" s="31"/>
      <c r="C37" s="31"/>
      <c r="D37" s="31"/>
      <c r="E37" s="19"/>
      <c r="F37" s="13"/>
      <c r="G37" s="13"/>
      <c r="H37" s="13"/>
      <c r="I37" s="13"/>
      <c r="J37" s="9"/>
      <c r="K37" s="9"/>
      <c r="L37" s="9"/>
      <c r="M37" s="13"/>
      <c r="N37" s="13"/>
      <c r="O37" s="13"/>
    </row>
    <row r="38" spans="1:15" ht="15" customHeight="1" x14ac:dyDescent="0.25">
      <c r="A38" s="84" t="s">
        <v>20</v>
      </c>
      <c r="B38" s="20">
        <v>20</v>
      </c>
      <c r="C38" s="13">
        <v>35</v>
      </c>
      <c r="D38" s="13">
        <v>40</v>
      </c>
      <c r="E38" s="21" t="s">
        <v>20</v>
      </c>
      <c r="F38" s="13">
        <v>625</v>
      </c>
      <c r="G38" s="13">
        <v>20</v>
      </c>
      <c r="H38" s="13">
        <v>35</v>
      </c>
      <c r="I38" s="13">
        <v>40</v>
      </c>
      <c r="J38" s="9">
        <f t="shared" si="0"/>
        <v>12.5</v>
      </c>
      <c r="K38" s="9">
        <f t="shared" si="1"/>
        <v>21.875</v>
      </c>
      <c r="L38" s="9">
        <f t="shared" si="2"/>
        <v>25</v>
      </c>
      <c r="M38" s="10">
        <f>J38</f>
        <v>12.5</v>
      </c>
      <c r="N38" s="10">
        <f>K38</f>
        <v>21.875</v>
      </c>
      <c r="O38" s="10">
        <f>L38</f>
        <v>25</v>
      </c>
    </row>
    <row r="39" spans="1:15" x14ac:dyDescent="0.25">
      <c r="A39" s="85"/>
      <c r="B39" s="20"/>
      <c r="C39" s="13"/>
      <c r="D39" s="13"/>
      <c r="E39" s="21"/>
      <c r="F39" s="13"/>
      <c r="G39" s="13"/>
      <c r="H39" s="13"/>
      <c r="I39" s="13"/>
      <c r="J39" s="9"/>
      <c r="K39" s="9"/>
      <c r="L39" s="9"/>
      <c r="M39" s="13"/>
      <c r="N39" s="13"/>
      <c r="O39" s="13"/>
    </row>
    <row r="40" spans="1:15" x14ac:dyDescent="0.25">
      <c r="A40" s="22" t="s">
        <v>21</v>
      </c>
      <c r="B40" s="22"/>
      <c r="C40" s="22"/>
      <c r="D40" s="22"/>
      <c r="E40" s="22"/>
      <c r="F40" s="13"/>
      <c r="G40" s="13">
        <v>574.16</v>
      </c>
      <c r="H40" s="13">
        <v>650.58000000000004</v>
      </c>
      <c r="I40" s="13">
        <v>690.04</v>
      </c>
      <c r="J40" s="10"/>
      <c r="K40" s="10"/>
      <c r="L40" s="10"/>
      <c r="M40" s="13"/>
      <c r="N40" s="13"/>
      <c r="O40" s="13"/>
    </row>
    <row r="41" spans="1:15" x14ac:dyDescent="0.25">
      <c r="A41" s="22"/>
      <c r="B41" s="22"/>
      <c r="C41" s="22"/>
      <c r="D41" s="22"/>
      <c r="E41" s="22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outlineLevel="1" x14ac:dyDescent="0.25">
      <c r="A42" s="71" t="s">
        <v>22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  <c r="M42" s="10">
        <f>SUM(M16:M41)</f>
        <v>291.18599999999998</v>
      </c>
      <c r="N42" s="10">
        <f>SUM(N16:N41)</f>
        <v>311.93470000000002</v>
      </c>
      <c r="O42" s="10">
        <f>SUM(O16:O41)</f>
        <v>322.64150000000001</v>
      </c>
    </row>
    <row r="43" spans="1:15" outlineLevel="1" x14ac:dyDescent="0.25">
      <c r="A43" s="71" t="s">
        <v>23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10">
        <f>M42*1.2</f>
        <v>349.42319999999995</v>
      </c>
      <c r="N43" s="10">
        <f t="shared" ref="N43:O43" si="3">N42*1.2</f>
        <v>374.32164</v>
      </c>
      <c r="O43" s="10">
        <f t="shared" si="3"/>
        <v>387.16980000000001</v>
      </c>
    </row>
    <row r="44" spans="1:15" outlineLevel="1" x14ac:dyDescent="0.25">
      <c r="A44" s="71" t="s">
        <v>24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74">
        <f>(M43+N43+O43)/3</f>
        <v>370.30487999999997</v>
      </c>
      <c r="N44" s="75"/>
      <c r="O44" s="76"/>
    </row>
    <row r="45" spans="1:15" outlineLevel="1" x14ac:dyDescent="0.25">
      <c r="A45" s="71" t="s">
        <v>25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  <c r="M45" s="74">
        <f>M44*1.12</f>
        <v>414.74146560000003</v>
      </c>
      <c r="N45" s="75"/>
      <c r="O45" s="76"/>
    </row>
    <row r="46" spans="1:15" outlineLevel="1" x14ac:dyDescent="0.25">
      <c r="A46" s="71" t="s">
        <v>26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23"/>
      <c r="N46" s="23"/>
      <c r="O46" s="23"/>
    </row>
    <row r="47" spans="1:15" outlineLevel="1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6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6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6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6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6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6:15" x14ac:dyDescent="0.25">
      <c r="F61" s="24"/>
      <c r="G61" s="24"/>
      <c r="H61" s="24"/>
      <c r="I61" s="24"/>
      <c r="J61" s="24"/>
      <c r="K61" s="24"/>
      <c r="L61" s="24"/>
      <c r="M61" s="24"/>
      <c r="N61" s="24"/>
      <c r="O61" s="24"/>
    </row>
  </sheetData>
  <mergeCells count="25">
    <mergeCell ref="A10:D10"/>
    <mergeCell ref="M1:O1"/>
    <mergeCell ref="M3:O3"/>
    <mergeCell ref="M4:O4"/>
    <mergeCell ref="M5:O5"/>
    <mergeCell ref="A7:N8"/>
    <mergeCell ref="A38:A39"/>
    <mergeCell ref="A13:A15"/>
    <mergeCell ref="B13:D14"/>
    <mergeCell ref="E13:E15"/>
    <mergeCell ref="F13:F15"/>
    <mergeCell ref="M13:O14"/>
    <mergeCell ref="A16:A19"/>
    <mergeCell ref="A20:A24"/>
    <mergeCell ref="A25:A32"/>
    <mergeCell ref="A33:A37"/>
    <mergeCell ref="G13:I14"/>
    <mergeCell ref="J13:L14"/>
    <mergeCell ref="A46:L46"/>
    <mergeCell ref="A42:L42"/>
    <mergeCell ref="A43:L43"/>
    <mergeCell ref="A44:L44"/>
    <mergeCell ref="M44:O44"/>
    <mergeCell ref="A45:L45"/>
    <mergeCell ref="M45:O45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topLeftCell="A2" workbookViewId="0">
      <selection activeCell="A2" sqref="A1:O42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7.710937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3"/>
      <c r="F3" s="1"/>
      <c r="G3" s="1"/>
      <c r="H3" s="2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3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3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91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52</v>
      </c>
      <c r="B16" s="5" t="s">
        <v>135</v>
      </c>
      <c r="C16" s="50" t="s">
        <v>136</v>
      </c>
      <c r="D16" s="7" t="s">
        <v>137</v>
      </c>
      <c r="E16" s="12" t="s">
        <v>46</v>
      </c>
      <c r="F16" s="6">
        <v>250</v>
      </c>
      <c r="G16" s="6">
        <v>66.599999999999994</v>
      </c>
      <c r="H16" s="6">
        <v>76.599999999999994</v>
      </c>
      <c r="I16" s="6">
        <v>83.3</v>
      </c>
      <c r="J16" s="9">
        <f>G16*F16/1000</f>
        <v>16.649999999999999</v>
      </c>
      <c r="K16" s="9">
        <f>H16*F16/1000</f>
        <v>19.149999999999999</v>
      </c>
      <c r="L16" s="9">
        <f>I16*F16/1000</f>
        <v>20.824999999999999</v>
      </c>
      <c r="M16" s="9">
        <f>SUM(J16:J25)</f>
        <v>166</v>
      </c>
      <c r="N16" s="9">
        <f t="shared" ref="N16:O16" si="0">SUM(K16:K25)</f>
        <v>188.44499999999999</v>
      </c>
      <c r="O16" s="9">
        <f t="shared" si="0"/>
        <v>203.32999999999998</v>
      </c>
    </row>
    <row r="17" spans="1:15" x14ac:dyDescent="0.25">
      <c r="A17" s="97"/>
      <c r="B17" s="15"/>
      <c r="C17" s="15"/>
      <c r="D17" s="15"/>
      <c r="E17" s="12" t="s">
        <v>56</v>
      </c>
      <c r="F17" s="6">
        <v>300</v>
      </c>
      <c r="G17" s="6">
        <v>16.2</v>
      </c>
      <c r="H17" s="6">
        <v>18.600000000000001</v>
      </c>
      <c r="I17" s="6">
        <v>20.3</v>
      </c>
      <c r="J17" s="9">
        <f t="shared" ref="J17:J33" si="1">G17*F17/1000</f>
        <v>4.8600000000000003</v>
      </c>
      <c r="K17" s="9">
        <f t="shared" ref="K17:K33" si="2">H17*F17/1000</f>
        <v>5.58</v>
      </c>
      <c r="L17" s="9">
        <f t="shared" ref="L17:L33" si="3">I17*F17/1000</f>
        <v>6.09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12" t="s">
        <v>57</v>
      </c>
      <c r="F18" s="6">
        <v>426</v>
      </c>
      <c r="G18" s="6">
        <v>10</v>
      </c>
      <c r="H18" s="6">
        <v>11.5</v>
      </c>
      <c r="I18" s="6">
        <v>12.5</v>
      </c>
      <c r="J18" s="9">
        <f t="shared" si="1"/>
        <v>4.26</v>
      </c>
      <c r="K18" s="9">
        <f t="shared" si="2"/>
        <v>4.899</v>
      </c>
      <c r="L18" s="9">
        <f t="shared" si="3"/>
        <v>5.3250000000000002</v>
      </c>
      <c r="M18" s="9"/>
      <c r="N18" s="9"/>
      <c r="O18" s="10"/>
    </row>
    <row r="19" spans="1:15" x14ac:dyDescent="0.25">
      <c r="A19" s="97"/>
      <c r="B19" s="15"/>
      <c r="C19" s="15"/>
      <c r="D19" s="15"/>
      <c r="E19" s="12" t="s">
        <v>29</v>
      </c>
      <c r="F19" s="6">
        <v>250</v>
      </c>
      <c r="G19" s="6">
        <v>9.6</v>
      </c>
      <c r="H19" s="6">
        <v>11</v>
      </c>
      <c r="I19" s="6">
        <v>12</v>
      </c>
      <c r="J19" s="9">
        <f t="shared" si="1"/>
        <v>2.4</v>
      </c>
      <c r="K19" s="9">
        <f t="shared" si="2"/>
        <v>2.75</v>
      </c>
      <c r="L19" s="9">
        <f t="shared" si="3"/>
        <v>3</v>
      </c>
      <c r="M19" s="9"/>
      <c r="N19" s="9"/>
      <c r="O19" s="10"/>
    </row>
    <row r="20" spans="1:15" x14ac:dyDescent="0.25">
      <c r="A20" s="97"/>
      <c r="B20" s="15"/>
      <c r="C20" s="15"/>
      <c r="D20" s="15"/>
      <c r="E20" s="12" t="s">
        <v>28</v>
      </c>
      <c r="F20" s="6">
        <v>5000</v>
      </c>
      <c r="G20" s="6">
        <v>4</v>
      </c>
      <c r="H20" s="6">
        <v>4.5999999999999996</v>
      </c>
      <c r="I20" s="6">
        <v>5</v>
      </c>
      <c r="J20" s="9">
        <f t="shared" si="1"/>
        <v>20</v>
      </c>
      <c r="K20" s="9">
        <f t="shared" si="2"/>
        <v>23</v>
      </c>
      <c r="L20" s="9">
        <f t="shared" si="3"/>
        <v>25</v>
      </c>
      <c r="M20" s="9"/>
      <c r="N20" s="9"/>
      <c r="O20" s="10"/>
    </row>
    <row r="21" spans="1:15" x14ac:dyDescent="0.25">
      <c r="A21" s="97"/>
      <c r="B21" s="15"/>
      <c r="C21" s="15"/>
      <c r="D21" s="15"/>
      <c r="E21" s="8" t="s">
        <v>133</v>
      </c>
      <c r="F21" s="6">
        <v>3000</v>
      </c>
      <c r="G21" s="6">
        <v>2.6</v>
      </c>
      <c r="H21" s="6">
        <v>3</v>
      </c>
      <c r="I21" s="6">
        <v>3.3</v>
      </c>
      <c r="J21" s="9">
        <f t="shared" si="1"/>
        <v>7.8</v>
      </c>
      <c r="K21" s="9">
        <f t="shared" si="2"/>
        <v>9</v>
      </c>
      <c r="L21" s="9">
        <f t="shared" si="3"/>
        <v>9.9</v>
      </c>
      <c r="M21" s="9"/>
      <c r="N21" s="9"/>
      <c r="O21" s="10"/>
    </row>
    <row r="22" spans="1:15" x14ac:dyDescent="0.25">
      <c r="A22" s="97"/>
      <c r="B22" s="15"/>
      <c r="C22" s="15"/>
      <c r="D22" s="15"/>
      <c r="E22" s="8" t="s">
        <v>40</v>
      </c>
      <c r="F22" s="6">
        <v>200</v>
      </c>
      <c r="G22" s="6">
        <v>1.2</v>
      </c>
      <c r="H22" s="6">
        <v>1.38</v>
      </c>
      <c r="I22" s="6">
        <v>1.5</v>
      </c>
      <c r="J22" s="9">
        <f t="shared" si="1"/>
        <v>0.24</v>
      </c>
      <c r="K22" s="9">
        <f t="shared" si="2"/>
        <v>0.27600000000000002</v>
      </c>
      <c r="L22" s="9">
        <f t="shared" si="3"/>
        <v>0.3</v>
      </c>
      <c r="M22" s="9"/>
      <c r="N22" s="9"/>
      <c r="O22" s="10"/>
    </row>
    <row r="23" spans="1:15" x14ac:dyDescent="0.25">
      <c r="A23" s="97"/>
      <c r="B23" s="15"/>
      <c r="C23" s="15"/>
      <c r="D23" s="15"/>
      <c r="E23" s="8" t="s">
        <v>87</v>
      </c>
      <c r="F23" s="6">
        <v>1000</v>
      </c>
      <c r="G23" s="6">
        <v>0.04</v>
      </c>
      <c r="H23" s="6">
        <v>0.04</v>
      </c>
      <c r="I23" s="6">
        <v>0.04</v>
      </c>
      <c r="J23" s="9">
        <f t="shared" si="1"/>
        <v>0.04</v>
      </c>
      <c r="K23" s="9">
        <f t="shared" si="2"/>
        <v>0.04</v>
      </c>
      <c r="L23" s="9">
        <f t="shared" si="3"/>
        <v>0.04</v>
      </c>
      <c r="M23" s="9"/>
      <c r="N23" s="9"/>
      <c r="O23" s="10"/>
    </row>
    <row r="24" spans="1:15" x14ac:dyDescent="0.25">
      <c r="A24" s="97"/>
      <c r="B24" s="15"/>
      <c r="C24" s="15"/>
      <c r="D24" s="15"/>
      <c r="E24" s="8" t="s">
        <v>49</v>
      </c>
      <c r="F24" s="6">
        <v>700</v>
      </c>
      <c r="G24" s="6">
        <v>130</v>
      </c>
      <c r="H24" s="6">
        <v>150</v>
      </c>
      <c r="I24" s="6">
        <v>163</v>
      </c>
      <c r="J24" s="9">
        <f t="shared" si="1"/>
        <v>91</v>
      </c>
      <c r="K24" s="9">
        <f t="shared" si="2"/>
        <v>105</v>
      </c>
      <c r="L24" s="9">
        <f t="shared" si="3"/>
        <v>114.1</v>
      </c>
      <c r="M24" s="9"/>
      <c r="N24" s="9"/>
      <c r="O24" s="10"/>
    </row>
    <row r="25" spans="1:15" x14ac:dyDescent="0.25">
      <c r="A25" s="57" t="s">
        <v>118</v>
      </c>
      <c r="B25" s="6"/>
      <c r="C25" s="6"/>
      <c r="D25" s="6"/>
      <c r="E25" s="8" t="s">
        <v>134</v>
      </c>
      <c r="F25" s="6">
        <v>625</v>
      </c>
      <c r="G25" s="6">
        <v>30</v>
      </c>
      <c r="H25" s="6">
        <v>30</v>
      </c>
      <c r="I25" s="6">
        <v>30</v>
      </c>
      <c r="J25" s="9">
        <f t="shared" si="1"/>
        <v>18.75</v>
      </c>
      <c r="K25" s="9">
        <f t="shared" si="2"/>
        <v>18.75</v>
      </c>
      <c r="L25" s="9">
        <f t="shared" si="3"/>
        <v>18.75</v>
      </c>
      <c r="M25" s="9"/>
      <c r="N25" s="9"/>
      <c r="O25" s="10"/>
    </row>
    <row r="26" spans="1:15" x14ac:dyDescent="0.25">
      <c r="A26" s="83" t="s">
        <v>30</v>
      </c>
      <c r="B26" s="13">
        <v>200</v>
      </c>
      <c r="C26" s="13">
        <v>200</v>
      </c>
      <c r="D26" s="13">
        <v>200</v>
      </c>
      <c r="E26" s="19" t="s">
        <v>127</v>
      </c>
      <c r="F26" s="13">
        <v>1500</v>
      </c>
      <c r="G26" s="13">
        <v>8</v>
      </c>
      <c r="H26" s="13">
        <v>8</v>
      </c>
      <c r="I26" s="13">
        <v>8</v>
      </c>
      <c r="J26" s="9">
        <f t="shared" si="1"/>
        <v>12</v>
      </c>
      <c r="K26" s="9">
        <f t="shared" si="2"/>
        <v>12</v>
      </c>
      <c r="L26" s="9">
        <f t="shared" si="3"/>
        <v>12</v>
      </c>
      <c r="M26" s="10">
        <f>SUM(J26:J30)</f>
        <v>52.72616</v>
      </c>
      <c r="N26" s="10">
        <f>SUM(K26:K30)</f>
        <v>52.72616</v>
      </c>
      <c r="O26" s="10">
        <f>SUM(L26:L30)</f>
        <v>52.72616</v>
      </c>
    </row>
    <row r="27" spans="1:15" x14ac:dyDescent="0.25">
      <c r="A27" s="83"/>
      <c r="B27" s="26"/>
      <c r="C27" s="26"/>
      <c r="D27" s="26"/>
      <c r="E27" s="19" t="s">
        <v>31</v>
      </c>
      <c r="F27" s="13">
        <v>800</v>
      </c>
      <c r="G27" s="13">
        <v>24</v>
      </c>
      <c r="H27" s="13">
        <v>24</v>
      </c>
      <c r="I27" s="13">
        <v>24</v>
      </c>
      <c r="J27" s="9">
        <f t="shared" si="1"/>
        <v>19.2</v>
      </c>
      <c r="K27" s="9">
        <f t="shared" si="2"/>
        <v>19.2</v>
      </c>
      <c r="L27" s="9">
        <f t="shared" si="3"/>
        <v>19.2</v>
      </c>
      <c r="M27" s="10"/>
      <c r="N27" s="10"/>
      <c r="O27" s="10"/>
    </row>
    <row r="28" spans="1:15" x14ac:dyDescent="0.25">
      <c r="A28" s="83"/>
      <c r="B28" s="26"/>
      <c r="C28" s="26"/>
      <c r="D28" s="26"/>
      <c r="E28" s="19" t="s">
        <v>128</v>
      </c>
      <c r="F28" s="13">
        <v>2000</v>
      </c>
      <c r="G28" s="13">
        <v>10</v>
      </c>
      <c r="H28" s="13">
        <v>10</v>
      </c>
      <c r="I28" s="13">
        <v>10</v>
      </c>
      <c r="J28" s="9">
        <f t="shared" si="1"/>
        <v>20</v>
      </c>
      <c r="K28" s="9">
        <f t="shared" si="2"/>
        <v>20</v>
      </c>
      <c r="L28" s="9">
        <f t="shared" si="3"/>
        <v>20</v>
      </c>
      <c r="M28" s="10"/>
      <c r="N28" s="10"/>
      <c r="O28" s="10"/>
    </row>
    <row r="29" spans="1:15" x14ac:dyDescent="0.25">
      <c r="A29" s="83"/>
      <c r="B29" s="26"/>
      <c r="C29" s="26"/>
      <c r="D29" s="26"/>
      <c r="E29" s="19" t="s">
        <v>33</v>
      </c>
      <c r="F29" s="13">
        <v>5000</v>
      </c>
      <c r="G29" s="13">
        <v>0.3</v>
      </c>
      <c r="H29" s="13">
        <v>0.3</v>
      </c>
      <c r="I29" s="13">
        <v>0.3</v>
      </c>
      <c r="J29" s="9">
        <f t="shared" si="1"/>
        <v>1.5</v>
      </c>
      <c r="K29" s="9">
        <f t="shared" si="2"/>
        <v>1.5</v>
      </c>
      <c r="L29" s="9">
        <f t="shared" si="3"/>
        <v>1.5</v>
      </c>
      <c r="M29" s="10"/>
      <c r="N29" s="10"/>
      <c r="O29" s="10"/>
    </row>
    <row r="30" spans="1:15" x14ac:dyDescent="0.25">
      <c r="A30" s="83"/>
      <c r="E30" s="19" t="s">
        <v>34</v>
      </c>
      <c r="F30" s="13">
        <v>0.12</v>
      </c>
      <c r="G30" s="13">
        <v>218</v>
      </c>
      <c r="H30" s="13">
        <v>218</v>
      </c>
      <c r="I30" s="13">
        <v>218</v>
      </c>
      <c r="J30" s="9">
        <f t="shared" si="1"/>
        <v>2.6159999999999999E-2</v>
      </c>
      <c r="K30" s="9">
        <f t="shared" si="2"/>
        <v>2.6159999999999999E-2</v>
      </c>
      <c r="L30" s="9">
        <f t="shared" si="3"/>
        <v>2.6159999999999999E-2</v>
      </c>
      <c r="M30" s="10"/>
      <c r="N30" s="10"/>
      <c r="O30" s="10"/>
    </row>
    <row r="31" spans="1:15" ht="15" customHeight="1" x14ac:dyDescent="0.25">
      <c r="A31" s="84" t="s">
        <v>20</v>
      </c>
      <c r="B31" s="20">
        <v>20</v>
      </c>
      <c r="C31" s="13">
        <v>35</v>
      </c>
      <c r="D31" s="13">
        <v>40</v>
      </c>
      <c r="E31" s="21" t="s">
        <v>20</v>
      </c>
      <c r="F31" s="13">
        <v>625</v>
      </c>
      <c r="G31" s="13">
        <v>20</v>
      </c>
      <c r="H31" s="13">
        <v>35</v>
      </c>
      <c r="I31" s="13">
        <v>40</v>
      </c>
      <c r="J31" s="9">
        <f t="shared" si="1"/>
        <v>12.5</v>
      </c>
      <c r="K31" s="9">
        <f t="shared" si="2"/>
        <v>21.875</v>
      </c>
      <c r="L31" s="9">
        <f t="shared" si="3"/>
        <v>25</v>
      </c>
      <c r="M31" s="10">
        <f>J31</f>
        <v>12.5</v>
      </c>
      <c r="N31" s="10">
        <f>K31</f>
        <v>21.875</v>
      </c>
      <c r="O31" s="10">
        <f>L31</f>
        <v>25</v>
      </c>
    </row>
    <row r="32" spans="1:15" x14ac:dyDescent="0.25">
      <c r="A32" s="85"/>
      <c r="B32" s="20"/>
      <c r="C32" s="13"/>
      <c r="D32" s="13"/>
      <c r="E32" s="21"/>
      <c r="F32" s="13"/>
      <c r="G32" s="13"/>
      <c r="H32" s="13"/>
      <c r="I32" s="13"/>
      <c r="J32" s="9">
        <f t="shared" si="1"/>
        <v>0</v>
      </c>
      <c r="K32" s="9">
        <f t="shared" si="2"/>
        <v>0</v>
      </c>
      <c r="L32" s="9">
        <f t="shared" si="3"/>
        <v>0</v>
      </c>
      <c r="M32" s="10"/>
      <c r="N32" s="10"/>
      <c r="O32" s="10"/>
    </row>
    <row r="33" spans="1:15" x14ac:dyDescent="0.25">
      <c r="A33" s="59" t="s">
        <v>169</v>
      </c>
      <c r="B33" s="13">
        <v>100</v>
      </c>
      <c r="C33" s="13">
        <v>100</v>
      </c>
      <c r="D33" s="13">
        <v>100</v>
      </c>
      <c r="E33" s="21" t="s">
        <v>169</v>
      </c>
      <c r="F33" s="13">
        <v>650</v>
      </c>
      <c r="G33" s="13">
        <v>100</v>
      </c>
      <c r="H33" s="13">
        <v>100</v>
      </c>
      <c r="I33" s="13">
        <v>100</v>
      </c>
      <c r="J33" s="9">
        <f t="shared" si="1"/>
        <v>65</v>
      </c>
      <c r="K33" s="9">
        <f t="shared" si="2"/>
        <v>65</v>
      </c>
      <c r="L33" s="9">
        <f t="shared" si="3"/>
        <v>65</v>
      </c>
      <c r="M33" s="10">
        <f>J33</f>
        <v>65</v>
      </c>
      <c r="N33" s="10">
        <f t="shared" ref="N33:O33" si="4">K33</f>
        <v>65</v>
      </c>
      <c r="O33" s="10">
        <f t="shared" si="4"/>
        <v>65</v>
      </c>
    </row>
    <row r="34" spans="1:15" x14ac:dyDescent="0.25">
      <c r="A34" s="22" t="s">
        <v>21</v>
      </c>
      <c r="B34" s="22"/>
      <c r="C34" s="22"/>
      <c r="D34" s="22"/>
      <c r="E34" s="22"/>
      <c r="F34" s="13"/>
      <c r="G34" s="13">
        <v>681.56</v>
      </c>
      <c r="H34" s="13">
        <v>782.26</v>
      </c>
      <c r="I34" s="13">
        <v>837.96</v>
      </c>
      <c r="J34" s="9"/>
      <c r="K34" s="9"/>
      <c r="L34" s="9"/>
      <c r="M34" s="10"/>
      <c r="N34" s="10"/>
      <c r="O34" s="10"/>
    </row>
    <row r="35" spans="1:15" x14ac:dyDescent="0.25">
      <c r="A35" s="22"/>
      <c r="B35" s="22"/>
      <c r="C35" s="22"/>
      <c r="D35" s="22"/>
      <c r="E35" s="22"/>
      <c r="F35" s="13"/>
      <c r="G35" s="13"/>
      <c r="H35" s="13"/>
      <c r="I35" s="13"/>
      <c r="J35" s="10"/>
      <c r="K35" s="10"/>
      <c r="L35" s="10"/>
      <c r="M35" s="10"/>
      <c r="N35" s="10"/>
      <c r="O35" s="10"/>
    </row>
    <row r="36" spans="1:15" outlineLevel="1" x14ac:dyDescent="0.25">
      <c r="A36" s="71" t="s">
        <v>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SUM(M16:M35)</f>
        <v>296.22615999999999</v>
      </c>
      <c r="N36" s="10">
        <f>SUM(N16:N35)</f>
        <v>328.04615999999999</v>
      </c>
      <c r="O36" s="10">
        <f>SUM(O16:O35)</f>
        <v>346.05615999999998</v>
      </c>
    </row>
    <row r="37" spans="1:15" outlineLevel="1" x14ac:dyDescent="0.25">
      <c r="A37" s="71" t="s">
        <v>23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10">
        <f>M36*1.2</f>
        <v>355.47139199999998</v>
      </c>
      <c r="N37" s="10">
        <f t="shared" ref="N37:O37" si="5">N36*1.2</f>
        <v>393.65539199999995</v>
      </c>
      <c r="O37" s="10">
        <f t="shared" si="5"/>
        <v>415.26739199999997</v>
      </c>
    </row>
    <row r="38" spans="1:15" outlineLevel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(M37+N37+O37)/3</f>
        <v>388.13139199999995</v>
      </c>
      <c r="N38" s="75"/>
      <c r="O38" s="76"/>
    </row>
    <row r="39" spans="1:15" outlineLevel="1" x14ac:dyDescent="0.25">
      <c r="A39" s="71" t="s">
        <v>25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4">
        <f>M38*1.12</f>
        <v>434.70715903999996</v>
      </c>
      <c r="N39" s="75"/>
      <c r="O39" s="76"/>
    </row>
    <row r="40" spans="1:15" outlineLevel="1" x14ac:dyDescent="0.25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23"/>
      <c r="N40" s="23"/>
      <c r="O40" s="23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</sheetData>
  <mergeCells count="23">
    <mergeCell ref="A10:D10"/>
    <mergeCell ref="M1:O1"/>
    <mergeCell ref="M3:O3"/>
    <mergeCell ref="M4:O4"/>
    <mergeCell ref="M5:O5"/>
    <mergeCell ref="A7:N8"/>
    <mergeCell ref="M13:O14"/>
    <mergeCell ref="A16:A24"/>
    <mergeCell ref="A26:A30"/>
    <mergeCell ref="A31:A32"/>
    <mergeCell ref="A13:A15"/>
    <mergeCell ref="B13:D14"/>
    <mergeCell ref="E13:E15"/>
    <mergeCell ref="F13:F15"/>
    <mergeCell ref="G13:I14"/>
    <mergeCell ref="J13:L14"/>
    <mergeCell ref="A39:L39"/>
    <mergeCell ref="M39:O39"/>
    <mergeCell ref="A40:L40"/>
    <mergeCell ref="A36:L36"/>
    <mergeCell ref="A37:L37"/>
    <mergeCell ref="A38:L38"/>
    <mergeCell ref="M38:O38"/>
  </mergeCells>
  <pageMargins left="0.25" right="0.25" top="0.75" bottom="0.75" header="0.3" footer="0.3"/>
  <pageSetup paperSize="9" scale="79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opLeftCell="A4" workbookViewId="0">
      <selection activeCell="S25" sqref="S25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5.425781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165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96" t="s">
        <v>150</v>
      </c>
      <c r="B16" s="6">
        <v>150</v>
      </c>
      <c r="C16" s="6">
        <v>180</v>
      </c>
      <c r="D16" s="7">
        <v>180</v>
      </c>
      <c r="E16" s="8" t="s">
        <v>151</v>
      </c>
      <c r="F16" s="6">
        <v>2000</v>
      </c>
      <c r="G16" s="6">
        <v>86.81</v>
      </c>
      <c r="H16" s="6">
        <v>103.9</v>
      </c>
      <c r="I16" s="6">
        <v>103.9</v>
      </c>
      <c r="J16" s="9">
        <f t="shared" ref="J16:J29" si="0">G16*F16/1000</f>
        <v>173.62</v>
      </c>
      <c r="K16" s="9">
        <f t="shared" ref="K16:K29" si="1">H16*F16/1000</f>
        <v>207.8</v>
      </c>
      <c r="L16" s="9">
        <f t="shared" ref="L16:L29" si="2">I16*F16/1000</f>
        <v>207.8</v>
      </c>
      <c r="M16" s="9">
        <f>SUM(J16:J23)</f>
        <v>219.06210000000002</v>
      </c>
      <c r="N16" s="9">
        <f>SUM(K16:K23)</f>
        <v>262.31352000000004</v>
      </c>
      <c r="O16" s="10">
        <f>SUM(L16:L23)</f>
        <v>262.31352000000004</v>
      </c>
    </row>
    <row r="17" spans="1:15" x14ac:dyDescent="0.25">
      <c r="A17" s="97"/>
      <c r="B17" s="1"/>
      <c r="C17" s="1"/>
      <c r="D17" s="1"/>
      <c r="E17" s="12" t="s">
        <v>59</v>
      </c>
      <c r="F17" s="6">
        <v>500</v>
      </c>
      <c r="G17" s="6">
        <v>34</v>
      </c>
      <c r="H17" s="6">
        <v>40.799999999999997</v>
      </c>
      <c r="I17" s="6">
        <v>40.799999999999997</v>
      </c>
      <c r="J17" s="9">
        <f t="shared" si="0"/>
        <v>17</v>
      </c>
      <c r="K17" s="9">
        <f t="shared" si="1"/>
        <v>20.399999999999999</v>
      </c>
      <c r="L17" s="9">
        <f t="shared" si="2"/>
        <v>20.399999999999999</v>
      </c>
      <c r="M17" s="9"/>
      <c r="N17" s="9"/>
      <c r="O17" s="10"/>
    </row>
    <row r="18" spans="1:15" x14ac:dyDescent="0.25">
      <c r="A18" s="97"/>
      <c r="B18" s="1"/>
      <c r="C18" s="1"/>
      <c r="D18" s="1"/>
      <c r="E18" s="12" t="s">
        <v>19</v>
      </c>
      <c r="F18" s="6">
        <v>1300</v>
      </c>
      <c r="G18" s="6">
        <v>5</v>
      </c>
      <c r="H18" s="6">
        <v>6</v>
      </c>
      <c r="I18" s="6">
        <v>6</v>
      </c>
      <c r="J18" s="9">
        <f t="shared" si="0"/>
        <v>6.5</v>
      </c>
      <c r="K18" s="9">
        <f t="shared" si="1"/>
        <v>7.8</v>
      </c>
      <c r="L18" s="9">
        <f t="shared" si="2"/>
        <v>7.8</v>
      </c>
      <c r="M18" s="9"/>
      <c r="N18" s="9"/>
      <c r="O18" s="10"/>
    </row>
    <row r="19" spans="1:15" x14ac:dyDescent="0.25">
      <c r="A19" s="102"/>
      <c r="B19" s="14"/>
      <c r="C19" s="15"/>
      <c r="D19" s="15"/>
      <c r="E19" s="12" t="s">
        <v>29</v>
      </c>
      <c r="F19" s="6">
        <v>250</v>
      </c>
      <c r="G19" s="6">
        <v>5.97</v>
      </c>
      <c r="H19" s="6">
        <v>7.16</v>
      </c>
      <c r="I19" s="6">
        <v>7.16</v>
      </c>
      <c r="J19" s="9">
        <f t="shared" si="0"/>
        <v>1.4924999999999999</v>
      </c>
      <c r="K19" s="9">
        <f t="shared" si="1"/>
        <v>1.79</v>
      </c>
      <c r="L19" s="9">
        <f t="shared" si="2"/>
        <v>1.79</v>
      </c>
      <c r="M19" s="9"/>
      <c r="N19" s="9"/>
      <c r="O19" s="10"/>
    </row>
    <row r="20" spans="1:15" x14ac:dyDescent="0.25">
      <c r="A20" s="97"/>
      <c r="B20" s="1"/>
      <c r="C20" s="1"/>
      <c r="D20" s="1"/>
      <c r="E20" s="12" t="s">
        <v>48</v>
      </c>
      <c r="F20" s="6">
        <v>426</v>
      </c>
      <c r="G20" s="6">
        <v>10</v>
      </c>
      <c r="H20" s="6">
        <v>12</v>
      </c>
      <c r="I20" s="6">
        <v>12</v>
      </c>
      <c r="J20" s="9">
        <f t="shared" si="0"/>
        <v>4.26</v>
      </c>
      <c r="K20" s="9">
        <f t="shared" si="1"/>
        <v>5.1120000000000001</v>
      </c>
      <c r="L20" s="9">
        <f t="shared" si="2"/>
        <v>5.1120000000000001</v>
      </c>
      <c r="M20" s="9"/>
      <c r="N20" s="9"/>
      <c r="O20" s="10"/>
    </row>
    <row r="21" spans="1:15" x14ac:dyDescent="0.25">
      <c r="A21" s="97"/>
      <c r="E21" s="19" t="s">
        <v>81</v>
      </c>
      <c r="F21" s="13">
        <v>2000</v>
      </c>
      <c r="G21" s="13">
        <v>8</v>
      </c>
      <c r="H21" s="13">
        <v>9.6</v>
      </c>
      <c r="I21" s="13">
        <v>9.6</v>
      </c>
      <c r="J21" s="9">
        <f t="shared" si="0"/>
        <v>16</v>
      </c>
      <c r="K21" s="9">
        <f t="shared" si="1"/>
        <v>19.2</v>
      </c>
      <c r="L21" s="9">
        <f t="shared" si="2"/>
        <v>19.2</v>
      </c>
      <c r="M21" s="10"/>
      <c r="N21" s="10"/>
      <c r="O21" s="10"/>
    </row>
    <row r="22" spans="1:15" x14ac:dyDescent="0.25">
      <c r="A22" s="97"/>
      <c r="E22" s="19" t="s">
        <v>82</v>
      </c>
      <c r="F22" s="13">
        <v>0.12</v>
      </c>
      <c r="G22" s="13">
        <v>80</v>
      </c>
      <c r="H22" s="13">
        <v>96</v>
      </c>
      <c r="I22" s="13">
        <v>96</v>
      </c>
      <c r="J22" s="9">
        <f t="shared" si="0"/>
        <v>9.5999999999999992E-3</v>
      </c>
      <c r="K22" s="9">
        <f t="shared" si="1"/>
        <v>1.1519999999999999E-2</v>
      </c>
      <c r="L22" s="9">
        <f t="shared" si="2"/>
        <v>1.1519999999999999E-2</v>
      </c>
      <c r="M22" s="10"/>
      <c r="N22" s="10"/>
      <c r="O22" s="10"/>
    </row>
    <row r="23" spans="1:15" x14ac:dyDescent="0.25">
      <c r="A23" s="97"/>
      <c r="E23" s="19" t="s">
        <v>44</v>
      </c>
      <c r="F23" s="13">
        <v>200</v>
      </c>
      <c r="G23" s="13">
        <v>0.9</v>
      </c>
      <c r="H23" s="13">
        <v>1</v>
      </c>
      <c r="I23" s="13">
        <v>1</v>
      </c>
      <c r="J23" s="9">
        <f t="shared" si="0"/>
        <v>0.18</v>
      </c>
      <c r="K23" s="9">
        <f t="shared" si="1"/>
        <v>0.2</v>
      </c>
      <c r="L23" s="9">
        <f t="shared" si="2"/>
        <v>0.2</v>
      </c>
      <c r="M23" s="10"/>
      <c r="N23" s="10"/>
      <c r="O23" s="10"/>
    </row>
    <row r="24" spans="1:15" ht="30" customHeight="1" x14ac:dyDescent="0.25">
      <c r="A24" s="84" t="s">
        <v>108</v>
      </c>
      <c r="B24" s="89">
        <v>200</v>
      </c>
      <c r="C24" s="89">
        <v>200</v>
      </c>
      <c r="D24" s="89">
        <v>200</v>
      </c>
      <c r="E24" s="51" t="s">
        <v>123</v>
      </c>
      <c r="F24" s="13">
        <v>2000</v>
      </c>
      <c r="G24" s="13">
        <v>2</v>
      </c>
      <c r="H24" s="13">
        <v>2</v>
      </c>
      <c r="I24" s="13">
        <v>2</v>
      </c>
      <c r="J24" s="9">
        <f t="shared" si="0"/>
        <v>4</v>
      </c>
      <c r="K24" s="9">
        <f t="shared" si="1"/>
        <v>4</v>
      </c>
      <c r="L24" s="9">
        <f t="shared" si="2"/>
        <v>4</v>
      </c>
      <c r="M24" s="10">
        <f>SUM(J24:J26)</f>
        <v>16.018000000000001</v>
      </c>
      <c r="N24" s="10">
        <f t="shared" ref="N24:O24" si="3">SUM(K24:K26)</f>
        <v>16.018000000000001</v>
      </c>
      <c r="O24" s="10">
        <f t="shared" si="3"/>
        <v>16.018000000000001</v>
      </c>
    </row>
    <row r="25" spans="1:15" x14ac:dyDescent="0.25">
      <c r="A25" s="103"/>
      <c r="B25" s="90"/>
      <c r="C25" s="90"/>
      <c r="D25" s="90"/>
      <c r="E25" s="51" t="s">
        <v>31</v>
      </c>
      <c r="F25" s="13">
        <v>800</v>
      </c>
      <c r="G25" s="13">
        <v>15</v>
      </c>
      <c r="H25" s="13">
        <v>15</v>
      </c>
      <c r="I25" s="13">
        <v>15</v>
      </c>
      <c r="J25" s="9">
        <f t="shared" si="0"/>
        <v>12</v>
      </c>
      <c r="K25" s="9">
        <f t="shared" si="1"/>
        <v>12</v>
      </c>
      <c r="L25" s="9">
        <f t="shared" si="2"/>
        <v>12</v>
      </c>
      <c r="M25" s="10"/>
      <c r="N25" s="10"/>
      <c r="O25" s="10"/>
    </row>
    <row r="26" spans="1:15" ht="15" customHeight="1" x14ac:dyDescent="0.25">
      <c r="A26" s="103"/>
      <c r="B26" s="91"/>
      <c r="C26" s="91">
        <v>200</v>
      </c>
      <c r="D26" s="91">
        <v>200</v>
      </c>
      <c r="E26" s="19" t="s">
        <v>90</v>
      </c>
      <c r="F26" s="13">
        <v>0.12</v>
      </c>
      <c r="G26" s="13">
        <v>150</v>
      </c>
      <c r="H26" s="13">
        <v>150</v>
      </c>
      <c r="I26" s="13">
        <v>150</v>
      </c>
      <c r="J26" s="9">
        <f t="shared" si="0"/>
        <v>1.7999999999999999E-2</v>
      </c>
      <c r="K26" s="9">
        <f t="shared" si="1"/>
        <v>1.7999999999999999E-2</v>
      </c>
      <c r="L26" s="9">
        <f t="shared" si="2"/>
        <v>1.7999999999999999E-2</v>
      </c>
      <c r="M26" s="13"/>
      <c r="N26" s="13"/>
      <c r="O26" s="13"/>
    </row>
    <row r="27" spans="1:15" ht="15" customHeight="1" x14ac:dyDescent="0.25">
      <c r="A27" s="84" t="s">
        <v>20</v>
      </c>
      <c r="B27" s="20">
        <v>20</v>
      </c>
      <c r="C27" s="13">
        <v>35</v>
      </c>
      <c r="D27" s="13">
        <v>40</v>
      </c>
      <c r="E27" s="21" t="s">
        <v>20</v>
      </c>
      <c r="F27" s="13">
        <v>625</v>
      </c>
      <c r="G27" s="13">
        <v>20</v>
      </c>
      <c r="H27" s="13">
        <v>35</v>
      </c>
      <c r="I27" s="13">
        <v>40</v>
      </c>
      <c r="J27" s="9">
        <f t="shared" si="0"/>
        <v>12.5</v>
      </c>
      <c r="K27" s="9">
        <f t="shared" si="1"/>
        <v>21.875</v>
      </c>
      <c r="L27" s="9">
        <f t="shared" si="2"/>
        <v>25</v>
      </c>
      <c r="M27" s="10">
        <f>J27</f>
        <v>12.5</v>
      </c>
      <c r="N27" s="10">
        <f>K27</f>
        <v>21.875</v>
      </c>
      <c r="O27" s="10">
        <f>L27</f>
        <v>25</v>
      </c>
    </row>
    <row r="28" spans="1:15" x14ac:dyDescent="0.25">
      <c r="A28" s="85"/>
      <c r="B28" s="20"/>
      <c r="C28" s="13"/>
      <c r="D28" s="13"/>
      <c r="E28" s="21"/>
      <c r="F28" s="13"/>
      <c r="G28" s="13"/>
      <c r="H28" s="13"/>
      <c r="I28" s="13"/>
      <c r="J28" s="9">
        <f t="shared" si="0"/>
        <v>0</v>
      </c>
      <c r="K28" s="9">
        <f t="shared" si="1"/>
        <v>0</v>
      </c>
      <c r="L28" s="9">
        <f t="shared" si="2"/>
        <v>0</v>
      </c>
      <c r="M28" s="10"/>
      <c r="N28" s="10"/>
      <c r="O28" s="10"/>
    </row>
    <row r="29" spans="1:15" x14ac:dyDescent="0.25">
      <c r="A29" s="59" t="s">
        <v>35</v>
      </c>
      <c r="B29" s="13">
        <v>15</v>
      </c>
      <c r="C29" s="13">
        <v>15</v>
      </c>
      <c r="D29" s="13">
        <v>15</v>
      </c>
      <c r="E29" s="21" t="s">
        <v>36</v>
      </c>
      <c r="F29" s="13">
        <v>3000</v>
      </c>
      <c r="G29" s="13">
        <v>15</v>
      </c>
      <c r="H29" s="13">
        <v>15</v>
      </c>
      <c r="I29" s="13">
        <v>15</v>
      </c>
      <c r="J29" s="9">
        <f t="shared" si="0"/>
        <v>45</v>
      </c>
      <c r="K29" s="9">
        <f t="shared" si="1"/>
        <v>45</v>
      </c>
      <c r="L29" s="9">
        <f t="shared" si="2"/>
        <v>45</v>
      </c>
      <c r="M29" s="10">
        <f>J29</f>
        <v>45</v>
      </c>
      <c r="N29" s="10">
        <f t="shared" ref="N29:O29" si="4">K29</f>
        <v>45</v>
      </c>
      <c r="O29" s="10">
        <f t="shared" si="4"/>
        <v>45</v>
      </c>
    </row>
    <row r="30" spans="1:15" x14ac:dyDescent="0.25">
      <c r="A30" s="58"/>
      <c r="B30" s="20"/>
      <c r="C30" s="13"/>
      <c r="D30" s="13"/>
      <c r="E30" s="21"/>
      <c r="F30" s="13"/>
      <c r="G30" s="13"/>
      <c r="H30" s="13"/>
      <c r="I30" s="13"/>
      <c r="J30" s="9"/>
      <c r="K30" s="9"/>
      <c r="L30" s="9"/>
      <c r="M30" s="10"/>
      <c r="N30" s="10"/>
      <c r="O30" s="10"/>
    </row>
    <row r="31" spans="1:15" x14ac:dyDescent="0.25">
      <c r="A31" s="22" t="s">
        <v>21</v>
      </c>
      <c r="B31" s="22"/>
      <c r="C31" s="22"/>
      <c r="D31" s="22"/>
      <c r="E31" s="22"/>
      <c r="F31" s="13"/>
      <c r="G31" s="13">
        <v>358.58</v>
      </c>
      <c r="H31" s="13">
        <v>438.45</v>
      </c>
      <c r="I31" s="13">
        <v>452.95</v>
      </c>
      <c r="J31" s="6"/>
      <c r="K31" s="6"/>
      <c r="L31" s="6"/>
      <c r="M31" s="13"/>
      <c r="N31" s="13"/>
      <c r="O31" s="13"/>
    </row>
    <row r="32" spans="1:15" x14ac:dyDescent="0.25">
      <c r="A32" s="22"/>
      <c r="B32" s="22"/>
      <c r="C32" s="22"/>
      <c r="D32" s="22"/>
      <c r="E32" s="22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outlineLevel="1" x14ac:dyDescent="0.25">
      <c r="A33" s="71" t="s">
        <v>22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10">
        <f>SUM(M16:M32)</f>
        <v>292.58010000000002</v>
      </c>
      <c r="N33" s="10">
        <f>SUM(N16:N32)</f>
        <v>345.20652000000007</v>
      </c>
      <c r="O33" s="10">
        <f>SUM(O16:O32)</f>
        <v>348.33152000000007</v>
      </c>
    </row>
    <row r="34" spans="1:15" outlineLevel="1" x14ac:dyDescent="0.25">
      <c r="A34" s="71" t="s">
        <v>23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10">
        <f>M33*1.2</f>
        <v>351.09611999999998</v>
      </c>
      <c r="N34" s="10">
        <f t="shared" ref="N34:O34" si="5">N33*1.2</f>
        <v>414.24782400000009</v>
      </c>
      <c r="O34" s="10">
        <f t="shared" si="5"/>
        <v>417.99782400000009</v>
      </c>
    </row>
    <row r="35" spans="1:15" outlineLevel="1" x14ac:dyDescent="0.25">
      <c r="A35" s="71" t="s">
        <v>24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>
        <f>(M34+N34+O34)/3</f>
        <v>394.4472560000001</v>
      </c>
      <c r="N35" s="75"/>
      <c r="O35" s="76"/>
    </row>
    <row r="36" spans="1:15" outlineLevel="1" x14ac:dyDescent="0.25">
      <c r="A36" s="71" t="s">
        <v>25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>
        <f>M35*1.12</f>
        <v>441.78092672000014</v>
      </c>
      <c r="N36" s="75"/>
      <c r="O36" s="76"/>
    </row>
    <row r="37" spans="1:15" outlineLevel="1" x14ac:dyDescent="0.25">
      <c r="A37" s="71" t="s">
        <v>26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23"/>
      <c r="N37" s="23"/>
      <c r="O37" s="23"/>
    </row>
    <row r="38" spans="1:15" outlineLevel="1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</sheetData>
  <mergeCells count="26">
    <mergeCell ref="M13:O14"/>
    <mergeCell ref="A13:A15"/>
    <mergeCell ref="B13:D14"/>
    <mergeCell ref="E13:E15"/>
    <mergeCell ref="F13:F15"/>
    <mergeCell ref="G13:I14"/>
    <mergeCell ref="J13:L14"/>
    <mergeCell ref="A16:A23"/>
    <mergeCell ref="A33:L33"/>
    <mergeCell ref="A34:L34"/>
    <mergeCell ref="A35:L35"/>
    <mergeCell ref="M35:O35"/>
    <mergeCell ref="A10:D10"/>
    <mergeCell ref="M1:O1"/>
    <mergeCell ref="M3:O3"/>
    <mergeCell ref="M4:O4"/>
    <mergeCell ref="M5:O5"/>
    <mergeCell ref="A7:N8"/>
    <mergeCell ref="M36:O36"/>
    <mergeCell ref="A37:L37"/>
    <mergeCell ref="B24:B26"/>
    <mergeCell ref="C24:C26"/>
    <mergeCell ref="D24:D26"/>
    <mergeCell ref="A24:A26"/>
    <mergeCell ref="A27:A28"/>
    <mergeCell ref="A36:L36"/>
  </mergeCells>
  <pageMargins left="0.25" right="0.25" top="0.75" bottom="0.75" header="0.3" footer="0.3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5" workbookViewId="0">
      <selection activeCell="F29" sqref="F29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154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45</v>
      </c>
      <c r="B16" s="32">
        <v>200</v>
      </c>
      <c r="C16" s="33">
        <v>230</v>
      </c>
      <c r="D16" s="34">
        <v>250</v>
      </c>
      <c r="E16" s="12" t="s">
        <v>46</v>
      </c>
      <c r="F16" s="6">
        <v>250</v>
      </c>
      <c r="G16" s="6">
        <v>53.4</v>
      </c>
      <c r="H16" s="6">
        <v>61.4</v>
      </c>
      <c r="I16" s="6">
        <v>66.8</v>
      </c>
      <c r="J16" s="9">
        <f>G16*F16/1000</f>
        <v>13.35</v>
      </c>
      <c r="K16" s="9">
        <f>H16*F16/1000</f>
        <v>15.35</v>
      </c>
      <c r="L16" s="9">
        <f>I16*F16/1000</f>
        <v>16.7</v>
      </c>
      <c r="M16" s="9">
        <f>SUM(J16:J23)</f>
        <v>108.94999999999999</v>
      </c>
      <c r="N16" s="9">
        <f>SUM(K16:K23)</f>
        <v>125.51900000000001</v>
      </c>
      <c r="O16" s="10">
        <f>SUM(L16:L23)</f>
        <v>136.32499999999999</v>
      </c>
    </row>
    <row r="17" spans="1:15" x14ac:dyDescent="0.25">
      <c r="A17" s="97"/>
      <c r="B17" s="15"/>
      <c r="C17" s="15"/>
      <c r="D17" s="15"/>
      <c r="E17" s="12" t="s">
        <v>47</v>
      </c>
      <c r="F17" s="6">
        <v>300</v>
      </c>
      <c r="G17" s="6">
        <v>10</v>
      </c>
      <c r="H17" s="6">
        <v>11.5</v>
      </c>
      <c r="I17" s="6">
        <v>12.5</v>
      </c>
      <c r="J17" s="9">
        <f t="shared" ref="J17:J31" si="0">G17*F17/1000</f>
        <v>3</v>
      </c>
      <c r="K17" s="9">
        <f t="shared" ref="K17:K31" si="1">H17*F17/1000</f>
        <v>3.45</v>
      </c>
      <c r="L17" s="9">
        <f t="shared" ref="L17:L31" si="2">I17*F17/1000</f>
        <v>3.75</v>
      </c>
      <c r="M17" s="6"/>
      <c r="N17" s="6"/>
      <c r="O17" s="13"/>
    </row>
    <row r="18" spans="1:15" x14ac:dyDescent="0.25">
      <c r="A18" s="97"/>
      <c r="B18" s="15"/>
      <c r="C18" s="15"/>
      <c r="D18" s="15"/>
      <c r="E18" s="12" t="s">
        <v>29</v>
      </c>
      <c r="F18" s="6">
        <v>250</v>
      </c>
      <c r="G18" s="6">
        <v>9.6</v>
      </c>
      <c r="H18" s="6">
        <v>11.04</v>
      </c>
      <c r="I18" s="6">
        <v>12</v>
      </c>
      <c r="J18" s="9">
        <f t="shared" si="0"/>
        <v>2.4</v>
      </c>
      <c r="K18" s="9">
        <f t="shared" si="1"/>
        <v>2.76</v>
      </c>
      <c r="L18" s="9">
        <f t="shared" si="2"/>
        <v>3</v>
      </c>
      <c r="M18" s="6"/>
      <c r="N18" s="6"/>
      <c r="O18" s="13"/>
    </row>
    <row r="19" spans="1:15" x14ac:dyDescent="0.25">
      <c r="A19" s="97"/>
      <c r="B19" s="15"/>
      <c r="C19" s="15"/>
      <c r="D19" s="15"/>
      <c r="E19" s="12" t="s">
        <v>48</v>
      </c>
      <c r="F19" s="6">
        <v>426</v>
      </c>
      <c r="G19" s="6">
        <v>10</v>
      </c>
      <c r="H19" s="6">
        <v>11.5</v>
      </c>
      <c r="I19" s="6">
        <v>12.5</v>
      </c>
      <c r="J19" s="9">
        <f t="shared" si="0"/>
        <v>4.26</v>
      </c>
      <c r="K19" s="9">
        <f t="shared" si="1"/>
        <v>4.899</v>
      </c>
      <c r="L19" s="9">
        <f t="shared" si="2"/>
        <v>5.3250000000000002</v>
      </c>
      <c r="M19" s="6"/>
      <c r="N19" s="6"/>
      <c r="O19" s="13"/>
    </row>
    <row r="20" spans="1:15" x14ac:dyDescent="0.25">
      <c r="A20" s="97"/>
      <c r="B20" s="15"/>
      <c r="C20" s="15"/>
      <c r="D20" s="15"/>
      <c r="E20" s="12" t="s">
        <v>19</v>
      </c>
      <c r="F20" s="6">
        <v>1300</v>
      </c>
      <c r="G20" s="6">
        <v>4</v>
      </c>
      <c r="H20" s="6">
        <v>4.5999999999999996</v>
      </c>
      <c r="I20" s="6">
        <v>5</v>
      </c>
      <c r="J20" s="9">
        <f t="shared" si="0"/>
        <v>5.2</v>
      </c>
      <c r="K20" s="9">
        <f t="shared" si="1"/>
        <v>5.9799999999999986</v>
      </c>
      <c r="L20" s="9">
        <f t="shared" si="2"/>
        <v>6.5</v>
      </c>
      <c r="M20" s="13"/>
      <c r="N20" s="6"/>
      <c r="O20" s="13"/>
    </row>
    <row r="21" spans="1:15" x14ac:dyDescent="0.25">
      <c r="A21" s="97"/>
      <c r="B21" s="15"/>
      <c r="C21" s="15"/>
      <c r="D21" s="15"/>
      <c r="E21" s="12" t="s">
        <v>18</v>
      </c>
      <c r="F21" s="6">
        <v>2000</v>
      </c>
      <c r="G21" s="6">
        <v>2</v>
      </c>
      <c r="H21" s="6">
        <v>2.2999999999999998</v>
      </c>
      <c r="I21" s="6">
        <v>2.5</v>
      </c>
      <c r="J21" s="9">
        <f t="shared" si="0"/>
        <v>4</v>
      </c>
      <c r="K21" s="9">
        <f t="shared" si="1"/>
        <v>4.5999999999999996</v>
      </c>
      <c r="L21" s="9">
        <f t="shared" si="2"/>
        <v>5</v>
      </c>
      <c r="M21" s="13"/>
      <c r="N21" s="6"/>
      <c r="O21" s="13"/>
    </row>
    <row r="22" spans="1:15" x14ac:dyDescent="0.25">
      <c r="A22" s="97"/>
      <c r="B22" s="15"/>
      <c r="C22" s="15"/>
      <c r="D22" s="15"/>
      <c r="E22" s="12" t="s">
        <v>49</v>
      </c>
      <c r="F22" s="6">
        <v>450</v>
      </c>
      <c r="G22" s="6">
        <v>170</v>
      </c>
      <c r="H22" s="6">
        <v>196</v>
      </c>
      <c r="I22" s="6">
        <v>213</v>
      </c>
      <c r="J22" s="9">
        <f t="shared" si="0"/>
        <v>76.5</v>
      </c>
      <c r="K22" s="9">
        <f t="shared" si="1"/>
        <v>88.2</v>
      </c>
      <c r="L22" s="9">
        <f t="shared" si="2"/>
        <v>95.85</v>
      </c>
      <c r="M22" s="6"/>
      <c r="N22" s="6"/>
      <c r="O22" s="13"/>
    </row>
    <row r="23" spans="1:15" x14ac:dyDescent="0.25">
      <c r="A23" s="100"/>
      <c r="B23" s="15"/>
      <c r="C23" s="15"/>
      <c r="D23" s="15"/>
      <c r="E23" s="8" t="s">
        <v>44</v>
      </c>
      <c r="F23" s="6">
        <v>200</v>
      </c>
      <c r="G23" s="6">
        <v>1.2</v>
      </c>
      <c r="H23" s="6">
        <v>1.4</v>
      </c>
      <c r="I23" s="6">
        <v>1</v>
      </c>
      <c r="J23" s="9">
        <f t="shared" si="0"/>
        <v>0.24</v>
      </c>
      <c r="K23" s="9">
        <f t="shared" si="1"/>
        <v>0.28000000000000003</v>
      </c>
      <c r="L23" s="9">
        <f t="shared" si="2"/>
        <v>0.2</v>
      </c>
      <c r="M23" s="6"/>
      <c r="N23" s="6"/>
      <c r="O23" s="13"/>
    </row>
    <row r="24" spans="1:15" x14ac:dyDescent="0.25">
      <c r="A24" s="83" t="s">
        <v>30</v>
      </c>
      <c r="B24" s="13">
        <v>200</v>
      </c>
      <c r="C24" s="13">
        <v>200</v>
      </c>
      <c r="D24" s="13">
        <v>200</v>
      </c>
      <c r="E24" s="19" t="s">
        <v>127</v>
      </c>
      <c r="F24" s="13">
        <v>1500</v>
      </c>
      <c r="G24" s="13">
        <v>8</v>
      </c>
      <c r="H24" s="13">
        <v>8</v>
      </c>
      <c r="I24" s="13">
        <v>8</v>
      </c>
      <c r="J24" s="9">
        <f t="shared" si="0"/>
        <v>12</v>
      </c>
      <c r="K24" s="9">
        <f t="shared" si="1"/>
        <v>12</v>
      </c>
      <c r="L24" s="9">
        <f t="shared" si="2"/>
        <v>12</v>
      </c>
      <c r="M24" s="10">
        <f>SUM(J24:J28)</f>
        <v>52.72616</v>
      </c>
      <c r="N24" s="10">
        <f t="shared" ref="N24:O24" si="3">SUM(K24:K28)</f>
        <v>52.72616</v>
      </c>
      <c r="O24" s="10">
        <f t="shared" si="3"/>
        <v>52.72616</v>
      </c>
    </row>
    <row r="25" spans="1:15" x14ac:dyDescent="0.25">
      <c r="A25" s="83"/>
      <c r="B25" s="26"/>
      <c r="C25" s="26"/>
      <c r="D25" s="26"/>
      <c r="E25" s="19" t="s">
        <v>31</v>
      </c>
      <c r="F25" s="13">
        <v>800</v>
      </c>
      <c r="G25" s="13">
        <v>24</v>
      </c>
      <c r="H25" s="13">
        <v>24</v>
      </c>
      <c r="I25" s="13">
        <v>24</v>
      </c>
      <c r="J25" s="9">
        <f t="shared" si="0"/>
        <v>19.2</v>
      </c>
      <c r="K25" s="9">
        <f t="shared" si="1"/>
        <v>19.2</v>
      </c>
      <c r="L25" s="9">
        <f t="shared" si="2"/>
        <v>19.2</v>
      </c>
      <c r="M25" s="10"/>
      <c r="N25" s="10"/>
      <c r="O25" s="10"/>
    </row>
    <row r="26" spans="1:15" x14ac:dyDescent="0.25">
      <c r="A26" s="83"/>
      <c r="B26" s="26"/>
      <c r="C26" s="26"/>
      <c r="D26" s="26"/>
      <c r="E26" s="19" t="s">
        <v>128</v>
      </c>
      <c r="F26" s="13">
        <v>2000</v>
      </c>
      <c r="G26" s="13">
        <v>10</v>
      </c>
      <c r="H26" s="13">
        <v>10</v>
      </c>
      <c r="I26" s="13">
        <v>10</v>
      </c>
      <c r="J26" s="9">
        <f t="shared" si="0"/>
        <v>20</v>
      </c>
      <c r="K26" s="9">
        <f t="shared" si="1"/>
        <v>20</v>
      </c>
      <c r="L26" s="9">
        <f t="shared" si="2"/>
        <v>20</v>
      </c>
      <c r="M26" s="10"/>
      <c r="N26" s="10"/>
      <c r="O26" s="10"/>
    </row>
    <row r="27" spans="1:15" x14ac:dyDescent="0.25">
      <c r="A27" s="83"/>
      <c r="B27" s="26"/>
      <c r="C27" s="26"/>
      <c r="D27" s="26"/>
      <c r="E27" s="19" t="s">
        <v>33</v>
      </c>
      <c r="F27" s="13">
        <v>5000</v>
      </c>
      <c r="G27" s="13">
        <v>0.3</v>
      </c>
      <c r="H27" s="13">
        <v>0.3</v>
      </c>
      <c r="I27" s="13">
        <v>0.3</v>
      </c>
      <c r="J27" s="9">
        <f t="shared" si="0"/>
        <v>1.5</v>
      </c>
      <c r="K27" s="9">
        <f t="shared" si="1"/>
        <v>1.5</v>
      </c>
      <c r="L27" s="9">
        <f t="shared" si="2"/>
        <v>1.5</v>
      </c>
      <c r="M27" s="10"/>
      <c r="N27" s="10"/>
      <c r="O27" s="10"/>
    </row>
    <row r="28" spans="1:15" x14ac:dyDescent="0.25">
      <c r="A28" s="83"/>
      <c r="E28" s="19" t="s">
        <v>34</v>
      </c>
      <c r="F28" s="13">
        <v>0.12</v>
      </c>
      <c r="G28" s="13">
        <v>218</v>
      </c>
      <c r="H28" s="13">
        <v>218</v>
      </c>
      <c r="I28" s="13">
        <v>218</v>
      </c>
      <c r="J28" s="9">
        <f t="shared" si="0"/>
        <v>2.6159999999999999E-2</v>
      </c>
      <c r="K28" s="9">
        <f t="shared" si="1"/>
        <v>2.6159999999999999E-2</v>
      </c>
      <c r="L28" s="9">
        <f t="shared" si="2"/>
        <v>2.6159999999999999E-2</v>
      </c>
      <c r="M28" s="13"/>
      <c r="N28" s="13"/>
      <c r="O28" s="13"/>
    </row>
    <row r="29" spans="1:15" ht="15" customHeight="1" x14ac:dyDescent="0.25">
      <c r="A29" s="84" t="s">
        <v>20</v>
      </c>
      <c r="B29" s="20">
        <v>20</v>
      </c>
      <c r="C29" s="13">
        <v>35</v>
      </c>
      <c r="D29" s="13">
        <v>40</v>
      </c>
      <c r="E29" s="21" t="s">
        <v>20</v>
      </c>
      <c r="F29" s="13">
        <v>625</v>
      </c>
      <c r="G29" s="13">
        <v>20</v>
      </c>
      <c r="H29" s="13">
        <v>35</v>
      </c>
      <c r="I29" s="13">
        <v>40</v>
      </c>
      <c r="J29" s="9">
        <f t="shared" si="0"/>
        <v>12.5</v>
      </c>
      <c r="K29" s="9">
        <f t="shared" si="1"/>
        <v>21.875</v>
      </c>
      <c r="L29" s="9">
        <f t="shared" si="2"/>
        <v>25</v>
      </c>
      <c r="M29" s="10">
        <f>J29</f>
        <v>12.5</v>
      </c>
      <c r="N29" s="10">
        <f>K29</f>
        <v>21.875</v>
      </c>
      <c r="O29" s="10">
        <f>L29</f>
        <v>25</v>
      </c>
    </row>
    <row r="30" spans="1:15" x14ac:dyDescent="0.25">
      <c r="A30" s="85"/>
      <c r="B30" s="20"/>
      <c r="C30" s="13"/>
      <c r="D30" s="13"/>
      <c r="E30" s="21"/>
      <c r="F30" s="13"/>
      <c r="G30" s="13"/>
      <c r="H30" s="13"/>
      <c r="I30" s="13"/>
      <c r="J30" s="9">
        <f t="shared" si="0"/>
        <v>0</v>
      </c>
      <c r="K30" s="9">
        <f t="shared" si="1"/>
        <v>0</v>
      </c>
      <c r="L30" s="9">
        <f t="shared" si="2"/>
        <v>0</v>
      </c>
      <c r="M30" s="13"/>
      <c r="N30" s="13"/>
      <c r="O30" s="13"/>
    </row>
    <row r="31" spans="1:15" x14ac:dyDescent="0.25">
      <c r="A31" s="66" t="s">
        <v>169</v>
      </c>
      <c r="B31" s="13">
        <v>200</v>
      </c>
      <c r="C31" s="13">
        <v>200</v>
      </c>
      <c r="D31" s="13">
        <v>200</v>
      </c>
      <c r="E31" s="21" t="s">
        <v>169</v>
      </c>
      <c r="F31" s="13">
        <v>650</v>
      </c>
      <c r="G31" s="13">
        <v>200</v>
      </c>
      <c r="H31" s="13">
        <v>200</v>
      </c>
      <c r="I31" s="13">
        <v>200</v>
      </c>
      <c r="J31" s="9">
        <f t="shared" si="0"/>
        <v>130</v>
      </c>
      <c r="K31" s="9">
        <f t="shared" si="1"/>
        <v>130</v>
      </c>
      <c r="L31" s="9">
        <f t="shared" si="2"/>
        <v>130</v>
      </c>
      <c r="M31" s="10">
        <f>J31</f>
        <v>130</v>
      </c>
      <c r="N31" s="10">
        <f t="shared" ref="N31:O31" si="4">K31</f>
        <v>130</v>
      </c>
      <c r="O31" s="10">
        <f t="shared" si="4"/>
        <v>130</v>
      </c>
    </row>
    <row r="32" spans="1:15" x14ac:dyDescent="0.25">
      <c r="A32" s="22" t="s">
        <v>21</v>
      </c>
      <c r="B32" s="22"/>
      <c r="C32" s="22"/>
      <c r="D32" s="22"/>
      <c r="E32" s="22"/>
      <c r="F32" s="13"/>
      <c r="G32" s="13">
        <v>294.68</v>
      </c>
      <c r="H32" s="13">
        <v>341.18</v>
      </c>
      <c r="I32" s="13">
        <v>360.69</v>
      </c>
      <c r="J32" s="10"/>
      <c r="K32" s="10"/>
      <c r="L32" s="10"/>
      <c r="M32" s="13"/>
      <c r="N32" s="13"/>
      <c r="O32" s="13"/>
    </row>
    <row r="33" spans="1:15" x14ac:dyDescent="0.25">
      <c r="A33" s="22"/>
      <c r="B33" s="22"/>
      <c r="C33" s="22"/>
      <c r="D33" s="22"/>
      <c r="E33" s="22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outlineLevel="1" x14ac:dyDescent="0.25">
      <c r="A34" s="71" t="s">
        <v>22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10">
        <f>SUM(M16:M33)</f>
        <v>304.17615999999998</v>
      </c>
      <c r="N34" s="10">
        <f>SUM(N16:N33)</f>
        <v>330.12016</v>
      </c>
      <c r="O34" s="10">
        <f>SUM(O16:O33)</f>
        <v>344.05115999999998</v>
      </c>
    </row>
    <row r="35" spans="1:15" outlineLevel="1" x14ac:dyDescent="0.25">
      <c r="A35" s="71" t="s">
        <v>23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10">
        <f>M34*1.2</f>
        <v>365.01139199999994</v>
      </c>
      <c r="N35" s="10">
        <f t="shared" ref="N35:O35" si="5">N34*1.2</f>
        <v>396.14419199999998</v>
      </c>
      <c r="O35" s="10">
        <f t="shared" si="5"/>
        <v>412.86139199999997</v>
      </c>
    </row>
    <row r="36" spans="1:15" outlineLevel="1" x14ac:dyDescent="0.25">
      <c r="A36" s="71" t="s">
        <v>24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>
        <f>(M35+N35+O35)/3</f>
        <v>391.33899199999996</v>
      </c>
      <c r="N36" s="75"/>
      <c r="O36" s="76"/>
    </row>
    <row r="37" spans="1:15" outlineLevel="1" x14ac:dyDescent="0.25">
      <c r="A37" s="71" t="s">
        <v>25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4">
        <f>M36*1.12</f>
        <v>438.29967104000002</v>
      </c>
      <c r="N37" s="75"/>
      <c r="O37" s="76"/>
    </row>
    <row r="38" spans="1:15" outlineLevel="1" x14ac:dyDescent="0.25">
      <c r="A38" s="71" t="s">
        <v>26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23"/>
      <c r="N38" s="23"/>
      <c r="O38" s="23"/>
    </row>
    <row r="39" spans="1:15" outlineLevel="1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</sheetData>
  <mergeCells count="23">
    <mergeCell ref="A10:D10"/>
    <mergeCell ref="M1:O1"/>
    <mergeCell ref="M3:O3"/>
    <mergeCell ref="M4:O4"/>
    <mergeCell ref="M5:O5"/>
    <mergeCell ref="A7:N8"/>
    <mergeCell ref="A35:L35"/>
    <mergeCell ref="A13:A15"/>
    <mergeCell ref="B13:D14"/>
    <mergeCell ref="E13:E15"/>
    <mergeCell ref="F13:F15"/>
    <mergeCell ref="G13:I14"/>
    <mergeCell ref="J13:L14"/>
    <mergeCell ref="M13:O14"/>
    <mergeCell ref="A16:A23"/>
    <mergeCell ref="A24:A28"/>
    <mergeCell ref="A29:A30"/>
    <mergeCell ref="A34:L34"/>
    <mergeCell ref="A36:L36"/>
    <mergeCell ref="M36:O36"/>
    <mergeCell ref="A37:L37"/>
    <mergeCell ref="M37:O37"/>
    <mergeCell ref="A38:L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opLeftCell="A12" workbookViewId="0">
      <selection activeCell="P22" sqref="P22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41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101" t="s">
        <v>110</v>
      </c>
      <c r="B16" s="6">
        <v>100</v>
      </c>
      <c r="C16" s="6">
        <v>130</v>
      </c>
      <c r="D16" s="7">
        <v>150</v>
      </c>
      <c r="E16" s="8" t="s">
        <v>78</v>
      </c>
      <c r="F16" s="6">
        <v>500</v>
      </c>
      <c r="G16" s="6">
        <v>35.700000000000003</v>
      </c>
      <c r="H16" s="6">
        <v>46.41</v>
      </c>
      <c r="I16" s="6">
        <v>53.55</v>
      </c>
      <c r="J16" s="9">
        <f t="shared" ref="J16:J40" si="0">G16*F16/1000</f>
        <v>17.850000000000001</v>
      </c>
      <c r="K16" s="9">
        <f t="shared" ref="K16:K40" si="1">H16*F16/1000</f>
        <v>23.204999999999998</v>
      </c>
      <c r="L16" s="9">
        <f t="shared" ref="L16:L40" si="2">I16*F16/1000</f>
        <v>26.774999999999999</v>
      </c>
      <c r="M16" s="9">
        <f>SUM(J16:J19)</f>
        <v>29.859000000000002</v>
      </c>
      <c r="N16" s="9">
        <f>SUM(K16:K19)</f>
        <v>38.816699999999997</v>
      </c>
      <c r="O16" s="10">
        <f>SUM(L16:L19)</f>
        <v>44.788499999999999</v>
      </c>
    </row>
    <row r="17" spans="1:15" x14ac:dyDescent="0.25">
      <c r="A17" s="102"/>
      <c r="B17" s="18"/>
      <c r="C17" s="1"/>
      <c r="D17" s="68"/>
      <c r="E17" s="17" t="s">
        <v>34</v>
      </c>
      <c r="F17" s="6">
        <v>0.12</v>
      </c>
      <c r="G17" s="6">
        <v>75</v>
      </c>
      <c r="H17" s="6">
        <v>97.5</v>
      </c>
      <c r="I17" s="6">
        <v>112.5</v>
      </c>
      <c r="J17" s="9">
        <f t="shared" si="0"/>
        <v>8.9999999999999993E-3</v>
      </c>
      <c r="K17" s="9">
        <f t="shared" si="1"/>
        <v>1.1699999999999999E-2</v>
      </c>
      <c r="L17" s="9">
        <f t="shared" si="2"/>
        <v>1.35E-2</v>
      </c>
      <c r="M17" s="6"/>
      <c r="N17" s="6"/>
      <c r="O17" s="13"/>
    </row>
    <row r="18" spans="1:15" x14ac:dyDescent="0.25">
      <c r="A18" s="102"/>
      <c r="B18" s="18"/>
      <c r="C18" s="1"/>
      <c r="D18" s="69"/>
      <c r="E18" s="17" t="s">
        <v>44</v>
      </c>
      <c r="F18" s="6">
        <v>200</v>
      </c>
      <c r="G18" s="6">
        <v>0.25</v>
      </c>
      <c r="H18" s="6">
        <v>0.33</v>
      </c>
      <c r="I18" s="6">
        <v>0.38</v>
      </c>
      <c r="J18" s="9"/>
      <c r="K18" s="9"/>
      <c r="L18" s="9"/>
      <c r="M18" s="6"/>
      <c r="N18" s="6"/>
      <c r="O18" s="13"/>
    </row>
    <row r="19" spans="1:15" x14ac:dyDescent="0.25">
      <c r="A19" s="102"/>
      <c r="B19" s="14"/>
      <c r="C19" s="15"/>
      <c r="D19" s="70"/>
      <c r="E19" s="17" t="s">
        <v>28</v>
      </c>
      <c r="F19" s="6">
        <v>3000</v>
      </c>
      <c r="G19" s="6">
        <v>4</v>
      </c>
      <c r="H19" s="6">
        <v>5.2</v>
      </c>
      <c r="I19" s="6">
        <v>6</v>
      </c>
      <c r="J19" s="9">
        <f t="shared" si="0"/>
        <v>12</v>
      </c>
      <c r="K19" s="9">
        <f t="shared" si="1"/>
        <v>15.6</v>
      </c>
      <c r="L19" s="9">
        <f t="shared" si="2"/>
        <v>18</v>
      </c>
      <c r="M19" s="6"/>
      <c r="N19" s="6"/>
      <c r="O19" s="13"/>
    </row>
    <row r="20" spans="1:15" ht="27" customHeight="1" x14ac:dyDescent="0.25">
      <c r="A20" s="83" t="s">
        <v>111</v>
      </c>
      <c r="B20" s="5">
        <v>70</v>
      </c>
      <c r="C20" s="6">
        <v>70</v>
      </c>
      <c r="D20" s="7">
        <v>70</v>
      </c>
      <c r="E20" s="52" t="s">
        <v>80</v>
      </c>
      <c r="F20" s="6">
        <v>2500</v>
      </c>
      <c r="G20" s="6">
        <v>69</v>
      </c>
      <c r="H20" s="6">
        <v>69</v>
      </c>
      <c r="I20" s="6">
        <v>69</v>
      </c>
      <c r="J20" s="9">
        <f t="shared" si="0"/>
        <v>172.5</v>
      </c>
      <c r="K20" s="9">
        <f t="shared" si="1"/>
        <v>172.5</v>
      </c>
      <c r="L20" s="9">
        <f t="shared" si="2"/>
        <v>172.5</v>
      </c>
      <c r="M20" s="9">
        <f>SUM(J20:J33)</f>
        <v>229.423</v>
      </c>
      <c r="N20" s="9">
        <f>SUM(K20:K33)</f>
        <v>229.423</v>
      </c>
      <c r="O20" s="10">
        <f>SUM(L20:L33)</f>
        <v>229.423</v>
      </c>
    </row>
    <row r="21" spans="1:15" x14ac:dyDescent="0.25">
      <c r="A21" s="83"/>
      <c r="E21" s="19" t="s">
        <v>51</v>
      </c>
      <c r="F21" s="13">
        <v>625</v>
      </c>
      <c r="G21" s="13">
        <v>14</v>
      </c>
      <c r="H21" s="13">
        <v>14</v>
      </c>
      <c r="I21" s="13">
        <v>14</v>
      </c>
      <c r="J21" s="9">
        <f t="shared" si="0"/>
        <v>8.75</v>
      </c>
      <c r="K21" s="9">
        <f t="shared" si="1"/>
        <v>8.75</v>
      </c>
      <c r="L21" s="9">
        <f t="shared" si="2"/>
        <v>8.75</v>
      </c>
      <c r="M21" s="10"/>
      <c r="N21" s="10"/>
      <c r="O21" s="10"/>
    </row>
    <row r="22" spans="1:15" x14ac:dyDescent="0.25">
      <c r="A22" s="83"/>
      <c r="E22" s="19" t="s">
        <v>79</v>
      </c>
      <c r="F22" s="13">
        <v>500</v>
      </c>
      <c r="G22" s="13">
        <v>19</v>
      </c>
      <c r="H22" s="13">
        <v>19</v>
      </c>
      <c r="I22" s="13">
        <v>19</v>
      </c>
      <c r="J22" s="9">
        <f t="shared" si="0"/>
        <v>9.5</v>
      </c>
      <c r="K22" s="9">
        <f t="shared" si="1"/>
        <v>9.5</v>
      </c>
      <c r="L22" s="9">
        <f t="shared" si="2"/>
        <v>9.5</v>
      </c>
      <c r="M22" s="10"/>
      <c r="N22" s="10"/>
      <c r="O22" s="10"/>
    </row>
    <row r="23" spans="1:15" x14ac:dyDescent="0.25">
      <c r="A23" s="83"/>
      <c r="E23" s="19" t="s">
        <v>19</v>
      </c>
      <c r="F23" s="13">
        <v>250</v>
      </c>
      <c r="G23" s="13">
        <v>2</v>
      </c>
      <c r="H23" s="13">
        <v>2</v>
      </c>
      <c r="I23" s="13">
        <v>2</v>
      </c>
      <c r="J23" s="9">
        <f t="shared" si="0"/>
        <v>0.5</v>
      </c>
      <c r="K23" s="9">
        <f t="shared" si="1"/>
        <v>0.5</v>
      </c>
      <c r="L23" s="9">
        <f t="shared" si="2"/>
        <v>0.5</v>
      </c>
      <c r="M23" s="10"/>
      <c r="N23" s="10"/>
      <c r="O23" s="10"/>
    </row>
    <row r="24" spans="1:15" x14ac:dyDescent="0.25">
      <c r="A24" s="83"/>
      <c r="E24" s="19" t="s">
        <v>44</v>
      </c>
      <c r="F24" s="13">
        <v>200</v>
      </c>
      <c r="G24" s="13">
        <v>0.4</v>
      </c>
      <c r="H24" s="13">
        <v>0.4</v>
      </c>
      <c r="I24" s="13">
        <v>0.4</v>
      </c>
      <c r="J24" s="9">
        <f t="shared" si="0"/>
        <v>0.08</v>
      </c>
      <c r="K24" s="9">
        <f t="shared" si="1"/>
        <v>0.08</v>
      </c>
      <c r="L24" s="9">
        <f t="shared" si="2"/>
        <v>0.08</v>
      </c>
      <c r="M24" s="10"/>
      <c r="N24" s="10"/>
      <c r="O24" s="10"/>
    </row>
    <row r="25" spans="1:15" x14ac:dyDescent="0.25">
      <c r="A25" s="83"/>
      <c r="E25" s="19" t="s">
        <v>28</v>
      </c>
      <c r="F25" s="13">
        <v>5000</v>
      </c>
      <c r="G25" s="13">
        <v>1</v>
      </c>
      <c r="H25" s="13">
        <v>1</v>
      </c>
      <c r="I25" s="13">
        <v>1</v>
      </c>
      <c r="J25" s="9">
        <f t="shared" si="0"/>
        <v>5</v>
      </c>
      <c r="K25" s="9">
        <f t="shared" si="1"/>
        <v>5</v>
      </c>
      <c r="L25" s="9">
        <f t="shared" si="2"/>
        <v>5</v>
      </c>
      <c r="M25" s="10"/>
      <c r="N25" s="10"/>
      <c r="O25" s="10"/>
    </row>
    <row r="26" spans="1:15" x14ac:dyDescent="0.25">
      <c r="A26" s="83" t="s">
        <v>98</v>
      </c>
      <c r="B26" s="6">
        <v>50</v>
      </c>
      <c r="C26" s="6">
        <v>50</v>
      </c>
      <c r="D26" s="6">
        <v>50</v>
      </c>
      <c r="E26" s="17" t="s">
        <v>34</v>
      </c>
      <c r="F26" s="6">
        <v>0.12</v>
      </c>
      <c r="G26" s="6">
        <v>25</v>
      </c>
      <c r="H26" s="6">
        <v>25</v>
      </c>
      <c r="I26" s="6">
        <v>25</v>
      </c>
      <c r="J26" s="9">
        <f t="shared" si="0"/>
        <v>3.0000000000000001E-3</v>
      </c>
      <c r="K26" s="9">
        <f t="shared" si="1"/>
        <v>3.0000000000000001E-3</v>
      </c>
      <c r="L26" s="9">
        <f t="shared" si="2"/>
        <v>3.0000000000000001E-3</v>
      </c>
      <c r="M26" s="6"/>
      <c r="N26" s="6"/>
      <c r="O26" s="13"/>
    </row>
    <row r="27" spans="1:15" x14ac:dyDescent="0.25">
      <c r="A27" s="83"/>
      <c r="B27" s="15"/>
      <c r="C27" s="15"/>
      <c r="D27" s="16"/>
      <c r="E27" s="17" t="s">
        <v>18</v>
      </c>
      <c r="F27" s="6">
        <v>2000</v>
      </c>
      <c r="G27" s="6">
        <v>7.5</v>
      </c>
      <c r="H27" s="6">
        <v>7.5</v>
      </c>
      <c r="I27" s="6">
        <v>7.5</v>
      </c>
      <c r="J27" s="9">
        <f t="shared" si="0"/>
        <v>15</v>
      </c>
      <c r="K27" s="9">
        <f t="shared" si="1"/>
        <v>15</v>
      </c>
      <c r="L27" s="9">
        <f t="shared" si="2"/>
        <v>15</v>
      </c>
      <c r="M27" s="6"/>
      <c r="N27" s="6"/>
      <c r="O27" s="13"/>
    </row>
    <row r="28" spans="1:15" x14ac:dyDescent="0.25">
      <c r="A28" s="83"/>
      <c r="B28" s="15"/>
      <c r="C28" s="15"/>
      <c r="D28" s="16"/>
      <c r="E28" s="17" t="s">
        <v>28</v>
      </c>
      <c r="F28" s="6">
        <v>3000</v>
      </c>
      <c r="G28" s="6">
        <v>5</v>
      </c>
      <c r="H28" s="6">
        <v>5</v>
      </c>
      <c r="I28" s="6">
        <v>5</v>
      </c>
      <c r="J28" s="9">
        <f t="shared" si="0"/>
        <v>15</v>
      </c>
      <c r="K28" s="9">
        <f t="shared" si="1"/>
        <v>15</v>
      </c>
      <c r="L28" s="9">
        <f t="shared" si="2"/>
        <v>15</v>
      </c>
      <c r="M28" s="6"/>
      <c r="N28" s="6"/>
      <c r="O28" s="13"/>
    </row>
    <row r="29" spans="1:15" x14ac:dyDescent="0.25">
      <c r="A29" s="83"/>
      <c r="B29" s="15"/>
      <c r="C29" s="15"/>
      <c r="D29" s="16"/>
      <c r="E29" s="17" t="s">
        <v>149</v>
      </c>
      <c r="F29" s="6">
        <v>250</v>
      </c>
      <c r="G29" s="6">
        <v>2.5</v>
      </c>
      <c r="H29" s="6">
        <v>2.5</v>
      </c>
      <c r="I29" s="6">
        <v>2.5</v>
      </c>
      <c r="J29" s="9">
        <f t="shared" si="0"/>
        <v>0.625</v>
      </c>
      <c r="K29" s="9">
        <f t="shared" si="1"/>
        <v>0.625</v>
      </c>
      <c r="L29" s="9">
        <f t="shared" si="2"/>
        <v>0.625</v>
      </c>
      <c r="M29" s="6"/>
      <c r="N29" s="6"/>
      <c r="O29" s="13"/>
    </row>
    <row r="30" spans="1:15" x14ac:dyDescent="0.25">
      <c r="A30" s="83"/>
      <c r="B30" s="15"/>
      <c r="C30" s="15"/>
      <c r="D30" s="16"/>
      <c r="E30" s="17" t="s">
        <v>48</v>
      </c>
      <c r="F30" s="6">
        <v>426</v>
      </c>
      <c r="G30" s="6">
        <v>2.5</v>
      </c>
      <c r="H30" s="6">
        <v>2.5</v>
      </c>
      <c r="I30" s="6">
        <v>2.5</v>
      </c>
      <c r="J30" s="9">
        <f t="shared" si="0"/>
        <v>1.0649999999999999</v>
      </c>
      <c r="K30" s="9">
        <f t="shared" si="1"/>
        <v>1.0649999999999999</v>
      </c>
      <c r="L30" s="9">
        <f t="shared" si="2"/>
        <v>1.0649999999999999</v>
      </c>
      <c r="M30" s="6"/>
      <c r="N30" s="6"/>
      <c r="O30" s="13"/>
    </row>
    <row r="31" spans="1:15" x14ac:dyDescent="0.25">
      <c r="A31" s="83"/>
      <c r="B31" s="15"/>
      <c r="C31" s="15"/>
      <c r="D31" s="16"/>
      <c r="E31" s="17" t="s">
        <v>17</v>
      </c>
      <c r="F31" s="6">
        <v>250</v>
      </c>
      <c r="G31" s="6">
        <v>2.4</v>
      </c>
      <c r="H31" s="6">
        <v>2.4</v>
      </c>
      <c r="I31" s="6">
        <v>2.4</v>
      </c>
      <c r="J31" s="9">
        <f t="shared" si="0"/>
        <v>0.6</v>
      </c>
      <c r="K31" s="9">
        <f t="shared" si="1"/>
        <v>0.6</v>
      </c>
      <c r="L31" s="9">
        <f t="shared" si="2"/>
        <v>0.6</v>
      </c>
      <c r="M31" s="6"/>
      <c r="N31" s="6"/>
      <c r="O31" s="13"/>
    </row>
    <row r="32" spans="1:15" x14ac:dyDescent="0.25">
      <c r="A32" s="83"/>
      <c r="B32" s="15"/>
      <c r="C32" s="15"/>
      <c r="D32" s="16"/>
      <c r="E32" s="17" t="s">
        <v>126</v>
      </c>
      <c r="F32" s="6">
        <v>800</v>
      </c>
      <c r="G32" s="6">
        <v>0.9</v>
      </c>
      <c r="H32" s="6">
        <v>0.9</v>
      </c>
      <c r="I32" s="6">
        <v>0.9</v>
      </c>
      <c r="J32" s="9">
        <f t="shared" si="0"/>
        <v>0.72</v>
      </c>
      <c r="K32" s="9">
        <f t="shared" si="1"/>
        <v>0.72</v>
      </c>
      <c r="L32" s="9">
        <f t="shared" si="2"/>
        <v>0.72</v>
      </c>
      <c r="M32" s="6"/>
      <c r="N32" s="6"/>
      <c r="O32" s="13"/>
    </row>
    <row r="33" spans="1:15" x14ac:dyDescent="0.25">
      <c r="A33" s="83"/>
      <c r="B33" s="15"/>
      <c r="C33" s="15"/>
      <c r="D33" s="16"/>
      <c r="E33" s="17" t="s">
        <v>44</v>
      </c>
      <c r="F33" s="6">
        <v>200</v>
      </c>
      <c r="G33" s="6">
        <v>0.4</v>
      </c>
      <c r="H33" s="6">
        <v>0.4</v>
      </c>
      <c r="I33" s="6">
        <v>0.4</v>
      </c>
      <c r="J33" s="9">
        <f t="shared" si="0"/>
        <v>0.08</v>
      </c>
      <c r="K33" s="9">
        <f t="shared" si="1"/>
        <v>0.08</v>
      </c>
      <c r="L33" s="9">
        <f t="shared" si="2"/>
        <v>0.08</v>
      </c>
      <c r="M33" s="6"/>
      <c r="N33" s="6"/>
      <c r="O33" s="13"/>
    </row>
    <row r="34" spans="1:15" x14ac:dyDescent="0.25">
      <c r="A34" s="84" t="s">
        <v>112</v>
      </c>
      <c r="B34" s="20">
        <v>200</v>
      </c>
      <c r="C34" s="13">
        <v>200</v>
      </c>
      <c r="D34" s="13">
        <v>200</v>
      </c>
      <c r="E34" s="19" t="s">
        <v>125</v>
      </c>
      <c r="F34" s="13">
        <v>1200</v>
      </c>
      <c r="G34" s="13">
        <v>20</v>
      </c>
      <c r="H34" s="13">
        <v>20</v>
      </c>
      <c r="I34" s="13">
        <v>20</v>
      </c>
      <c r="J34" s="9">
        <f t="shared" si="0"/>
        <v>24</v>
      </c>
      <c r="K34" s="9">
        <f t="shared" si="1"/>
        <v>24</v>
      </c>
      <c r="L34" s="9">
        <f t="shared" si="2"/>
        <v>24</v>
      </c>
      <c r="M34" s="10">
        <f>SUM(J34:J38)</f>
        <v>41.024000000000001</v>
      </c>
      <c r="N34" s="10">
        <f>SUM(K34:K38)</f>
        <v>41.024000000000001</v>
      </c>
      <c r="O34" s="10">
        <f>SUM(L34:L38)</f>
        <v>41.024000000000001</v>
      </c>
    </row>
    <row r="35" spans="1:15" x14ac:dyDescent="0.25">
      <c r="A35" s="103"/>
      <c r="B35" s="28"/>
      <c r="C35" s="28"/>
      <c r="D35" s="28"/>
      <c r="E35" s="19" t="s">
        <v>126</v>
      </c>
      <c r="F35" s="13">
        <v>800</v>
      </c>
      <c r="G35" s="13">
        <v>20</v>
      </c>
      <c r="H35" s="13">
        <v>20</v>
      </c>
      <c r="I35" s="13">
        <v>20</v>
      </c>
      <c r="J35" s="9">
        <f t="shared" si="0"/>
        <v>16</v>
      </c>
      <c r="K35" s="9">
        <f t="shared" si="1"/>
        <v>16</v>
      </c>
      <c r="L35" s="9">
        <f t="shared" si="2"/>
        <v>16</v>
      </c>
      <c r="M35" s="13"/>
      <c r="N35" s="13"/>
      <c r="O35" s="13"/>
    </row>
    <row r="36" spans="1:15" x14ac:dyDescent="0.25">
      <c r="A36" s="103"/>
      <c r="B36" s="28"/>
      <c r="C36" s="28"/>
      <c r="D36" s="28"/>
      <c r="E36" s="19" t="s">
        <v>33</v>
      </c>
      <c r="F36" s="13">
        <v>5000</v>
      </c>
      <c r="G36" s="13">
        <v>0.2</v>
      </c>
      <c r="H36" s="13">
        <v>0.2</v>
      </c>
      <c r="I36" s="13">
        <v>0.2</v>
      </c>
      <c r="J36" s="9">
        <f t="shared" si="0"/>
        <v>1</v>
      </c>
      <c r="K36" s="9">
        <f t="shared" si="1"/>
        <v>1</v>
      </c>
      <c r="L36" s="9">
        <f t="shared" si="2"/>
        <v>1</v>
      </c>
      <c r="M36" s="13"/>
      <c r="N36" s="13"/>
      <c r="O36" s="13"/>
    </row>
    <row r="37" spans="1:15" x14ac:dyDescent="0.25">
      <c r="A37" s="104"/>
      <c r="B37" s="30"/>
      <c r="C37" s="28"/>
      <c r="D37" s="28"/>
      <c r="E37" s="19" t="s">
        <v>34</v>
      </c>
      <c r="F37" s="13">
        <v>0.12</v>
      </c>
      <c r="G37" s="13">
        <v>200</v>
      </c>
      <c r="H37" s="13">
        <v>200</v>
      </c>
      <c r="I37" s="13">
        <v>200</v>
      </c>
      <c r="J37" s="9">
        <f t="shared" si="0"/>
        <v>2.4E-2</v>
      </c>
      <c r="K37" s="9">
        <f t="shared" si="1"/>
        <v>2.4E-2</v>
      </c>
      <c r="L37" s="9">
        <f t="shared" si="2"/>
        <v>2.4E-2</v>
      </c>
      <c r="M37" s="13"/>
      <c r="N37" s="13"/>
      <c r="O37" s="13"/>
    </row>
    <row r="38" spans="1:15" x14ac:dyDescent="0.25">
      <c r="A38" s="85"/>
      <c r="B38" s="31"/>
      <c r="C38" s="31"/>
      <c r="D38" s="31"/>
      <c r="E38" s="19"/>
      <c r="F38" s="13"/>
      <c r="G38" s="13"/>
      <c r="H38" s="13"/>
      <c r="I38" s="13"/>
      <c r="J38" s="9"/>
      <c r="K38" s="9"/>
      <c r="L38" s="9"/>
      <c r="M38" s="13"/>
      <c r="N38" s="13"/>
      <c r="O38" s="13"/>
    </row>
    <row r="39" spans="1:15" ht="15" customHeight="1" x14ac:dyDescent="0.25">
      <c r="A39" s="84" t="s">
        <v>20</v>
      </c>
      <c r="B39" s="20">
        <v>20</v>
      </c>
      <c r="C39" s="13">
        <v>35</v>
      </c>
      <c r="D39" s="13">
        <v>40</v>
      </c>
      <c r="E39" s="21" t="s">
        <v>20</v>
      </c>
      <c r="F39" s="13">
        <v>625</v>
      </c>
      <c r="G39" s="13">
        <v>20</v>
      </c>
      <c r="H39" s="13">
        <v>35</v>
      </c>
      <c r="I39" s="13">
        <v>40</v>
      </c>
      <c r="J39" s="9">
        <f t="shared" si="0"/>
        <v>12.5</v>
      </c>
      <c r="K39" s="9">
        <f t="shared" si="1"/>
        <v>21.875</v>
      </c>
      <c r="L39" s="9">
        <f t="shared" si="2"/>
        <v>25</v>
      </c>
      <c r="M39" s="10">
        <f>J39</f>
        <v>12.5</v>
      </c>
      <c r="N39" s="10">
        <f>K39</f>
        <v>21.875</v>
      </c>
      <c r="O39" s="10">
        <f>L39</f>
        <v>25</v>
      </c>
    </row>
    <row r="40" spans="1:15" x14ac:dyDescent="0.25">
      <c r="A40" s="85"/>
      <c r="B40" s="20"/>
      <c r="C40" s="13"/>
      <c r="D40" s="13"/>
      <c r="E40" s="21"/>
      <c r="F40" s="13"/>
      <c r="G40" s="13"/>
      <c r="H40" s="13"/>
      <c r="I40" s="13"/>
      <c r="J40" s="9">
        <f t="shared" si="0"/>
        <v>0</v>
      </c>
      <c r="K40" s="9">
        <f t="shared" si="1"/>
        <v>0</v>
      </c>
      <c r="L40" s="9">
        <f t="shared" si="2"/>
        <v>0</v>
      </c>
      <c r="M40" s="13"/>
      <c r="N40" s="13"/>
      <c r="O40" s="13"/>
    </row>
    <row r="41" spans="1:15" x14ac:dyDescent="0.25">
      <c r="A41" s="22" t="s">
        <v>21</v>
      </c>
      <c r="B41" s="22"/>
      <c r="C41" s="22"/>
      <c r="D41" s="22"/>
      <c r="E41" s="22"/>
      <c r="F41" s="13"/>
      <c r="G41" s="13">
        <v>481.39</v>
      </c>
      <c r="H41" s="13">
        <v>557.9</v>
      </c>
      <c r="I41" s="13">
        <v>597.41</v>
      </c>
      <c r="J41" s="10"/>
      <c r="K41" s="10"/>
      <c r="L41" s="10"/>
      <c r="M41" s="13"/>
      <c r="N41" s="13"/>
      <c r="O41" s="13"/>
    </row>
    <row r="42" spans="1:15" x14ac:dyDescent="0.25">
      <c r="A42" s="22"/>
      <c r="B42" s="22"/>
      <c r="C42" s="22"/>
      <c r="D42" s="22"/>
      <c r="E42" s="22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outlineLevel="1" x14ac:dyDescent="0.25">
      <c r="A43" s="71" t="s">
        <v>22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10">
        <f>SUM(M16:M42)</f>
        <v>312.80599999999998</v>
      </c>
      <c r="N43" s="10">
        <f>SUM(N16:N42)</f>
        <v>331.13869999999997</v>
      </c>
      <c r="O43" s="10">
        <f>SUM(O16:O42)</f>
        <v>340.2355</v>
      </c>
    </row>
    <row r="44" spans="1:15" outlineLevel="1" x14ac:dyDescent="0.25">
      <c r="A44" s="71" t="s">
        <v>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10">
        <f>M43*1.2</f>
        <v>375.36719999999997</v>
      </c>
      <c r="N44" s="10">
        <f t="shared" ref="N44:O44" si="3">N43*1.2</f>
        <v>397.36643999999995</v>
      </c>
      <c r="O44" s="10">
        <f t="shared" si="3"/>
        <v>408.2826</v>
      </c>
    </row>
    <row r="45" spans="1:15" outlineLevel="1" x14ac:dyDescent="0.25">
      <c r="A45" s="71" t="s">
        <v>24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  <c r="M45" s="74">
        <f>(M44+N44+O44)/3</f>
        <v>393.67207999999999</v>
      </c>
      <c r="N45" s="75"/>
      <c r="O45" s="76"/>
    </row>
    <row r="46" spans="1:15" outlineLevel="1" x14ac:dyDescent="0.25">
      <c r="A46" s="71" t="s">
        <v>25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74">
        <f>M45*1.12</f>
        <v>440.91272960000003</v>
      </c>
      <c r="N46" s="75"/>
      <c r="O46" s="76"/>
    </row>
    <row r="47" spans="1:15" outlineLevel="1" x14ac:dyDescent="0.25">
      <c r="A47" s="71" t="s">
        <v>26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/>
      <c r="M47" s="23"/>
      <c r="N47" s="23"/>
      <c r="O47" s="23"/>
    </row>
    <row r="48" spans="1:15" outlineLevel="1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6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6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6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6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6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6:15" x14ac:dyDescent="0.25"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6:15" x14ac:dyDescent="0.25">
      <c r="F62" s="24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25">
    <mergeCell ref="M45:O45"/>
    <mergeCell ref="A10:D10"/>
    <mergeCell ref="M1:O1"/>
    <mergeCell ref="M3:O3"/>
    <mergeCell ref="M4:O4"/>
    <mergeCell ref="M5:O5"/>
    <mergeCell ref="A7:N8"/>
    <mergeCell ref="A20:A25"/>
    <mergeCell ref="A26:A33"/>
    <mergeCell ref="A46:L46"/>
    <mergeCell ref="M46:O46"/>
    <mergeCell ref="A47:L47"/>
    <mergeCell ref="M13:O14"/>
    <mergeCell ref="A16:A19"/>
    <mergeCell ref="A34:A38"/>
    <mergeCell ref="A39:A40"/>
    <mergeCell ref="A43:L43"/>
    <mergeCell ref="A13:A15"/>
    <mergeCell ref="B13:D14"/>
    <mergeCell ref="E13:E15"/>
    <mergeCell ref="F13:F15"/>
    <mergeCell ref="G13:I14"/>
    <mergeCell ref="J13:L14"/>
    <mergeCell ref="A44:L44"/>
    <mergeCell ref="A45:L45"/>
  </mergeCells>
  <pageMargins left="0.25" right="0.25" top="0.75" bottom="0.75" header="0.3" footer="0.3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4" workbookViewId="0">
      <selection activeCell="F22" sqref="F22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7.8554687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155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83" t="s">
        <v>101</v>
      </c>
      <c r="B16" s="5">
        <v>200</v>
      </c>
      <c r="C16" s="5">
        <v>230</v>
      </c>
      <c r="D16" s="5">
        <v>250</v>
      </c>
      <c r="E16" s="12" t="s">
        <v>46</v>
      </c>
      <c r="F16" s="6">
        <v>250</v>
      </c>
      <c r="G16" s="6">
        <v>80</v>
      </c>
      <c r="H16" s="6">
        <v>92</v>
      </c>
      <c r="I16" s="6">
        <v>100</v>
      </c>
      <c r="J16" s="6">
        <f>G16*F16/1000</f>
        <v>20</v>
      </c>
      <c r="K16" s="6">
        <f>H16*F16/1000</f>
        <v>23</v>
      </c>
      <c r="L16" s="9">
        <f>I16*F16/1000</f>
        <v>25</v>
      </c>
      <c r="M16" s="9">
        <f>SUM(J16:J22)</f>
        <v>119.46000000000001</v>
      </c>
      <c r="N16" s="9">
        <f>SUM(K16:K22)</f>
        <v>137.35900000000001</v>
      </c>
      <c r="O16" s="10">
        <f>SUM(L16:L22)</f>
        <v>149.32499999999999</v>
      </c>
    </row>
    <row r="17" spans="1:15" ht="44.25" customHeight="1" x14ac:dyDescent="0.25">
      <c r="A17" s="83"/>
      <c r="B17" s="15"/>
      <c r="C17" s="15"/>
      <c r="D17" s="15"/>
      <c r="E17" s="52" t="s">
        <v>102</v>
      </c>
      <c r="F17" s="6">
        <v>300</v>
      </c>
      <c r="G17" s="6">
        <v>4</v>
      </c>
      <c r="H17" s="6">
        <v>4.5999999999999996</v>
      </c>
      <c r="I17" s="6">
        <v>5</v>
      </c>
      <c r="J17" s="9">
        <f t="shared" ref="J17:J22" si="0">G17*F17/1000</f>
        <v>1.2</v>
      </c>
      <c r="K17" s="9">
        <f t="shared" ref="K17:K22" si="1">H17*F17/1000</f>
        <v>1.38</v>
      </c>
      <c r="L17" s="9">
        <f t="shared" ref="L17:L22" si="2">I17*F17/1000</f>
        <v>1.5</v>
      </c>
      <c r="M17" s="6"/>
      <c r="N17" s="6"/>
      <c r="O17" s="13"/>
    </row>
    <row r="18" spans="1:15" x14ac:dyDescent="0.25">
      <c r="A18" s="83"/>
      <c r="B18" s="15"/>
      <c r="C18" s="15"/>
      <c r="D18" s="15"/>
      <c r="E18" s="12" t="s">
        <v>48</v>
      </c>
      <c r="F18" s="6">
        <v>426</v>
      </c>
      <c r="G18" s="6">
        <v>10</v>
      </c>
      <c r="H18" s="6">
        <v>11.5</v>
      </c>
      <c r="I18" s="6">
        <v>12.5</v>
      </c>
      <c r="J18" s="9">
        <f t="shared" si="0"/>
        <v>4.26</v>
      </c>
      <c r="K18" s="9">
        <f t="shared" si="1"/>
        <v>4.899</v>
      </c>
      <c r="L18" s="9">
        <f t="shared" si="2"/>
        <v>5.3250000000000002</v>
      </c>
      <c r="M18" s="6"/>
      <c r="N18" s="6"/>
      <c r="O18" s="13"/>
    </row>
    <row r="19" spans="1:15" x14ac:dyDescent="0.25">
      <c r="A19" s="83"/>
      <c r="B19" s="15"/>
      <c r="C19" s="15"/>
      <c r="D19" s="15"/>
      <c r="E19" s="12" t="s">
        <v>29</v>
      </c>
      <c r="F19" s="6">
        <v>250</v>
      </c>
      <c r="G19" s="6">
        <v>4.8</v>
      </c>
      <c r="H19" s="6">
        <v>5.5</v>
      </c>
      <c r="I19" s="6">
        <v>6</v>
      </c>
      <c r="J19" s="9">
        <f t="shared" si="0"/>
        <v>1.2</v>
      </c>
      <c r="K19" s="9">
        <f t="shared" si="1"/>
        <v>1.375</v>
      </c>
      <c r="L19" s="9">
        <f t="shared" si="2"/>
        <v>1.5</v>
      </c>
      <c r="M19" s="6"/>
      <c r="N19" s="6"/>
      <c r="O19" s="13"/>
    </row>
    <row r="20" spans="1:15" x14ac:dyDescent="0.25">
      <c r="A20" s="83"/>
      <c r="B20" s="15"/>
      <c r="C20" s="15"/>
      <c r="D20" s="15"/>
      <c r="E20" s="12" t="s">
        <v>103</v>
      </c>
      <c r="F20" s="6">
        <v>1500</v>
      </c>
      <c r="G20" s="6">
        <v>13.4</v>
      </c>
      <c r="H20" s="6">
        <v>15.4</v>
      </c>
      <c r="I20" s="6">
        <v>16.75</v>
      </c>
      <c r="J20" s="9">
        <f t="shared" si="0"/>
        <v>20.100000000000001</v>
      </c>
      <c r="K20" s="9">
        <f t="shared" si="1"/>
        <v>23.1</v>
      </c>
      <c r="L20" s="9">
        <f t="shared" si="2"/>
        <v>25.125</v>
      </c>
      <c r="M20" s="13"/>
      <c r="N20" s="6"/>
      <c r="O20" s="13"/>
    </row>
    <row r="21" spans="1:15" x14ac:dyDescent="0.25">
      <c r="A21" s="83"/>
      <c r="B21" s="15"/>
      <c r="C21" s="15"/>
      <c r="D21" s="15"/>
      <c r="E21" s="12" t="s">
        <v>19</v>
      </c>
      <c r="F21" s="6">
        <v>1300</v>
      </c>
      <c r="G21" s="6">
        <v>4</v>
      </c>
      <c r="H21" s="6">
        <v>4.5999999999999996</v>
      </c>
      <c r="I21" s="6">
        <v>5</v>
      </c>
      <c r="J21" s="9">
        <f t="shared" si="0"/>
        <v>5.2</v>
      </c>
      <c r="K21" s="9">
        <f t="shared" si="1"/>
        <v>5.9799999999999986</v>
      </c>
      <c r="L21" s="9">
        <f t="shared" si="2"/>
        <v>6.5</v>
      </c>
      <c r="M21" s="6"/>
      <c r="N21" s="6"/>
      <c r="O21" s="13"/>
    </row>
    <row r="22" spans="1:15" x14ac:dyDescent="0.25">
      <c r="A22" s="83"/>
      <c r="B22" s="15"/>
      <c r="C22" s="15"/>
      <c r="D22" s="15"/>
      <c r="E22" s="12" t="s">
        <v>49</v>
      </c>
      <c r="F22" s="6">
        <v>450</v>
      </c>
      <c r="G22" s="6">
        <v>150</v>
      </c>
      <c r="H22" s="6">
        <v>172.5</v>
      </c>
      <c r="I22" s="6">
        <v>187.5</v>
      </c>
      <c r="J22" s="9">
        <f t="shared" si="0"/>
        <v>67.5</v>
      </c>
      <c r="K22" s="9">
        <f t="shared" si="1"/>
        <v>77.625</v>
      </c>
      <c r="L22" s="9">
        <f t="shared" si="2"/>
        <v>84.375</v>
      </c>
      <c r="M22" s="6"/>
      <c r="N22" s="6"/>
      <c r="O22" s="13"/>
    </row>
    <row r="23" spans="1:15" x14ac:dyDescent="0.25">
      <c r="A23" s="98" t="s">
        <v>129</v>
      </c>
      <c r="B23" s="5">
        <v>40</v>
      </c>
      <c r="C23" s="6">
        <v>40</v>
      </c>
      <c r="D23" s="7">
        <v>40</v>
      </c>
      <c r="E23" s="12" t="s">
        <v>129</v>
      </c>
      <c r="F23" s="6">
        <v>1500</v>
      </c>
      <c r="G23" s="6">
        <v>40</v>
      </c>
      <c r="H23" s="6">
        <v>40</v>
      </c>
      <c r="I23" s="6">
        <v>40</v>
      </c>
      <c r="J23" s="9">
        <f t="shared" ref="J23:J26" si="3">G23*F23/1000</f>
        <v>60</v>
      </c>
      <c r="K23" s="9">
        <f t="shared" ref="K23:K26" si="4">H23*F23/1000</f>
        <v>60</v>
      </c>
      <c r="L23" s="9">
        <f t="shared" ref="L23:L26" si="5">I23*F23/1000</f>
        <v>60</v>
      </c>
      <c r="M23" s="9">
        <f>SUM(J23:J24)</f>
        <v>60</v>
      </c>
      <c r="N23" s="9">
        <f>SUM(K23:K24)</f>
        <v>60</v>
      </c>
      <c r="O23" s="10">
        <f>SUM(L23:L24)</f>
        <v>60</v>
      </c>
    </row>
    <row r="24" spans="1:15" x14ac:dyDescent="0.25">
      <c r="A24" s="98"/>
      <c r="B24" s="1"/>
      <c r="C24" s="1"/>
      <c r="D24" s="1"/>
      <c r="E24" s="12"/>
      <c r="F24" s="6"/>
      <c r="G24" s="6"/>
      <c r="H24" s="6"/>
      <c r="I24" s="6"/>
      <c r="J24" s="9"/>
      <c r="K24" s="9"/>
      <c r="L24" s="9"/>
      <c r="M24" s="6"/>
      <c r="N24" s="6"/>
      <c r="O24" s="13"/>
    </row>
    <row r="25" spans="1:15" x14ac:dyDescent="0.25">
      <c r="A25" s="56" t="s">
        <v>113</v>
      </c>
      <c r="B25" s="20">
        <v>200</v>
      </c>
      <c r="C25" s="13">
        <v>200</v>
      </c>
      <c r="D25" s="13">
        <v>200</v>
      </c>
      <c r="E25" s="51" t="s">
        <v>113</v>
      </c>
      <c r="F25" s="13">
        <v>600</v>
      </c>
      <c r="G25" s="13">
        <v>200</v>
      </c>
      <c r="H25" s="13">
        <v>200</v>
      </c>
      <c r="I25" s="13">
        <v>200</v>
      </c>
      <c r="J25" s="9">
        <f t="shared" si="3"/>
        <v>120</v>
      </c>
      <c r="K25" s="9">
        <f t="shared" si="4"/>
        <v>120</v>
      </c>
      <c r="L25" s="9">
        <f t="shared" si="5"/>
        <v>120</v>
      </c>
      <c r="M25" s="10">
        <f t="shared" ref="M25:O26" si="6">J25</f>
        <v>120</v>
      </c>
      <c r="N25" s="10">
        <f t="shared" si="6"/>
        <v>120</v>
      </c>
      <c r="O25" s="10">
        <f t="shared" si="6"/>
        <v>120</v>
      </c>
    </row>
    <row r="26" spans="1:15" ht="15" customHeight="1" x14ac:dyDescent="0.25">
      <c r="A26" s="84" t="s">
        <v>20</v>
      </c>
      <c r="B26" s="20">
        <v>20</v>
      </c>
      <c r="C26" s="13">
        <v>35</v>
      </c>
      <c r="D26" s="13">
        <v>40</v>
      </c>
      <c r="E26" s="21" t="s">
        <v>20</v>
      </c>
      <c r="F26" s="13">
        <v>625</v>
      </c>
      <c r="G26" s="13">
        <v>20</v>
      </c>
      <c r="H26" s="13">
        <v>35</v>
      </c>
      <c r="I26" s="13">
        <v>40</v>
      </c>
      <c r="J26" s="9">
        <f t="shared" si="3"/>
        <v>12.5</v>
      </c>
      <c r="K26" s="9">
        <f t="shared" si="4"/>
        <v>21.875</v>
      </c>
      <c r="L26" s="9">
        <f t="shared" si="5"/>
        <v>25</v>
      </c>
      <c r="M26" s="10">
        <f t="shared" si="6"/>
        <v>12.5</v>
      </c>
      <c r="N26" s="10">
        <f t="shared" si="6"/>
        <v>21.875</v>
      </c>
      <c r="O26" s="10">
        <f t="shared" si="6"/>
        <v>25</v>
      </c>
    </row>
    <row r="27" spans="1:15" x14ac:dyDescent="0.25">
      <c r="A27" s="85"/>
      <c r="B27" s="20"/>
      <c r="C27" s="13"/>
      <c r="D27" s="13"/>
      <c r="E27" s="21"/>
      <c r="F27" s="13"/>
      <c r="G27" s="13"/>
      <c r="H27" s="13"/>
      <c r="I27" s="13"/>
      <c r="J27" s="9"/>
      <c r="K27" s="9"/>
      <c r="L27" s="9"/>
      <c r="M27" s="13"/>
      <c r="N27" s="13"/>
      <c r="O27" s="13"/>
    </row>
    <row r="28" spans="1:15" x14ac:dyDescent="0.25">
      <c r="A28" s="22" t="s">
        <v>21</v>
      </c>
      <c r="B28" s="22"/>
      <c r="C28" s="22"/>
      <c r="D28" s="22"/>
      <c r="E28" s="22"/>
      <c r="F28" s="13"/>
      <c r="G28" s="13">
        <v>346.06</v>
      </c>
      <c r="H28" s="13">
        <v>404.69</v>
      </c>
      <c r="I28" s="13">
        <v>415.62</v>
      </c>
      <c r="J28" s="10"/>
      <c r="K28" s="10"/>
      <c r="L28" s="10"/>
      <c r="M28" s="13"/>
      <c r="N28" s="13"/>
      <c r="O28" s="13"/>
    </row>
    <row r="29" spans="1:15" x14ac:dyDescent="0.25">
      <c r="A29" s="22"/>
      <c r="B29" s="22"/>
      <c r="C29" s="22"/>
      <c r="D29" s="22"/>
      <c r="E29" s="2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outlineLevel="1" x14ac:dyDescent="0.25">
      <c r="A30" s="71" t="s">
        <v>22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SUM(M16:M29)</f>
        <v>311.96000000000004</v>
      </c>
      <c r="N30" s="10">
        <f t="shared" ref="N30:O30" si="7">SUM(N16:N29)</f>
        <v>339.23400000000004</v>
      </c>
      <c r="O30" s="10">
        <f t="shared" si="7"/>
        <v>354.32499999999999</v>
      </c>
    </row>
    <row r="31" spans="1:15" outlineLevel="1" x14ac:dyDescent="0.25">
      <c r="A31" s="71" t="s">
        <v>23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10">
        <f>M30*1.2</f>
        <v>374.35200000000003</v>
      </c>
      <c r="N31" s="10">
        <f t="shared" ref="N31:O31" si="8">N30*1.2</f>
        <v>407.08080000000001</v>
      </c>
      <c r="O31" s="10">
        <f t="shared" si="8"/>
        <v>425.19</v>
      </c>
    </row>
    <row r="32" spans="1:15" outlineLevel="1" x14ac:dyDescent="0.25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(M31+N31+O31)/3</f>
        <v>402.20760000000001</v>
      </c>
      <c r="N32" s="75"/>
      <c r="O32" s="76"/>
    </row>
    <row r="33" spans="1:15" outlineLevel="1" x14ac:dyDescent="0.25">
      <c r="A33" s="71" t="s">
        <v>25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>
        <f>M32*1.12</f>
        <v>450.47251200000005</v>
      </c>
      <c r="N33" s="75"/>
      <c r="O33" s="76"/>
    </row>
    <row r="34" spans="1:15" outlineLevel="1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3"/>
      <c r="N34" s="23"/>
      <c r="O34" s="23"/>
    </row>
    <row r="35" spans="1:15" outlineLevel="1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outlineLevel="1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23">
    <mergeCell ref="A16:A22"/>
    <mergeCell ref="A10:D10"/>
    <mergeCell ref="M1:O1"/>
    <mergeCell ref="M3:O3"/>
    <mergeCell ref="M4:O4"/>
    <mergeCell ref="M5:O5"/>
    <mergeCell ref="A7:N8"/>
    <mergeCell ref="A34:L34"/>
    <mergeCell ref="M13:O14"/>
    <mergeCell ref="A23:A24"/>
    <mergeCell ref="A26:A27"/>
    <mergeCell ref="A30:L30"/>
    <mergeCell ref="A13:A15"/>
    <mergeCell ref="B13:D14"/>
    <mergeCell ref="E13:E15"/>
    <mergeCell ref="F13:F15"/>
    <mergeCell ref="G13:I14"/>
    <mergeCell ref="J13:L14"/>
    <mergeCell ref="A31:L31"/>
    <mergeCell ref="A32:L32"/>
    <mergeCell ref="M32:O32"/>
    <mergeCell ref="A33:L33"/>
    <mergeCell ref="M33:O33"/>
  </mergeCells>
  <pageMargins left="0.25" right="0.25" top="0.75" bottom="0.75" header="0.3" footer="0.3"/>
  <pageSetup paperSize="9" scale="7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12" workbookViewId="0">
      <selection activeCell="F42" sqref="F42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34.2851562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156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108" t="s">
        <v>4</v>
      </c>
      <c r="B13" s="77" t="s">
        <v>5</v>
      </c>
      <c r="C13" s="78"/>
      <c r="D13" s="79"/>
      <c r="E13" s="108" t="s">
        <v>6</v>
      </c>
      <c r="F13" s="108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109"/>
      <c r="B14" s="80"/>
      <c r="C14" s="81"/>
      <c r="D14" s="82"/>
      <c r="E14" s="109"/>
      <c r="F14" s="109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110"/>
      <c r="B15" s="5" t="s">
        <v>11</v>
      </c>
      <c r="C15" s="6" t="s">
        <v>12</v>
      </c>
      <c r="D15" s="7" t="s">
        <v>13</v>
      </c>
      <c r="E15" s="110"/>
      <c r="F15" s="110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96" t="s">
        <v>168</v>
      </c>
      <c r="B16" s="6">
        <v>100</v>
      </c>
      <c r="C16" s="6">
        <v>130</v>
      </c>
      <c r="D16" s="7">
        <v>150</v>
      </c>
      <c r="E16" s="8" t="s">
        <v>86</v>
      </c>
      <c r="F16" s="6">
        <v>400</v>
      </c>
      <c r="G16" s="6">
        <v>143</v>
      </c>
      <c r="H16" s="6">
        <v>186</v>
      </c>
      <c r="I16" s="6">
        <v>215</v>
      </c>
      <c r="J16" s="9">
        <f t="shared" ref="J16:J42" si="0">G16*F16/1000</f>
        <v>57.2</v>
      </c>
      <c r="K16" s="9">
        <f t="shared" ref="K16:K42" si="1">H16*F16/1000</f>
        <v>74.400000000000006</v>
      </c>
      <c r="L16" s="9">
        <f t="shared" ref="L16:L42" si="2">I16*F16/1000</f>
        <v>86</v>
      </c>
      <c r="M16" s="9">
        <f>SUM(J16:J25)</f>
        <v>85.775000000000006</v>
      </c>
      <c r="N16" s="9">
        <f>SUM(K16:K25)</f>
        <v>114.41820000000001</v>
      </c>
      <c r="O16" s="10">
        <f>SUM(L16:L25)</f>
        <v>132.41749999999999</v>
      </c>
    </row>
    <row r="17" spans="1:15" x14ac:dyDescent="0.25">
      <c r="A17" s="97"/>
      <c r="B17" s="1"/>
      <c r="C17" s="1"/>
      <c r="D17" s="1"/>
      <c r="E17" s="12" t="s">
        <v>28</v>
      </c>
      <c r="F17" s="6">
        <v>3000</v>
      </c>
      <c r="G17" s="6">
        <v>3.5</v>
      </c>
      <c r="H17" s="6">
        <v>4.5</v>
      </c>
      <c r="I17" s="6">
        <v>5.25</v>
      </c>
      <c r="J17" s="9">
        <f t="shared" si="0"/>
        <v>10.5</v>
      </c>
      <c r="K17" s="9">
        <f t="shared" si="1"/>
        <v>13.5</v>
      </c>
      <c r="L17" s="9">
        <f t="shared" si="2"/>
        <v>15.75</v>
      </c>
      <c r="M17" s="9"/>
      <c r="N17" s="9"/>
      <c r="O17" s="10"/>
    </row>
    <row r="18" spans="1:15" x14ac:dyDescent="0.25">
      <c r="A18" s="97"/>
      <c r="B18" s="1"/>
      <c r="C18" s="1"/>
      <c r="D18" s="1"/>
      <c r="E18" s="12" t="s">
        <v>48</v>
      </c>
      <c r="F18" s="6">
        <v>426</v>
      </c>
      <c r="G18" s="6">
        <v>2.5</v>
      </c>
      <c r="H18" s="6">
        <v>3.2</v>
      </c>
      <c r="I18" s="6">
        <v>3.75</v>
      </c>
      <c r="J18" s="9">
        <f t="shared" si="0"/>
        <v>1.0649999999999999</v>
      </c>
      <c r="K18" s="9">
        <f t="shared" si="1"/>
        <v>1.3632</v>
      </c>
      <c r="L18" s="9">
        <f t="shared" si="2"/>
        <v>1.5974999999999999</v>
      </c>
      <c r="M18" s="9"/>
      <c r="N18" s="9"/>
      <c r="O18" s="10"/>
    </row>
    <row r="19" spans="1:15" x14ac:dyDescent="0.25">
      <c r="A19" s="97"/>
      <c r="B19" s="1"/>
      <c r="C19" s="1"/>
      <c r="D19" s="1"/>
      <c r="E19" s="12" t="s">
        <v>29</v>
      </c>
      <c r="F19" s="6">
        <v>250</v>
      </c>
      <c r="G19" s="6">
        <v>4.8</v>
      </c>
      <c r="H19" s="6">
        <v>6.2</v>
      </c>
      <c r="I19" s="6">
        <v>7.2</v>
      </c>
      <c r="J19" s="9">
        <f t="shared" si="0"/>
        <v>1.2</v>
      </c>
      <c r="K19" s="9">
        <f t="shared" si="1"/>
        <v>1.55</v>
      </c>
      <c r="L19" s="9">
        <f t="shared" si="2"/>
        <v>1.8</v>
      </c>
      <c r="M19" s="9"/>
      <c r="N19" s="9"/>
      <c r="O19" s="10"/>
    </row>
    <row r="20" spans="1:15" x14ac:dyDescent="0.25">
      <c r="A20" s="97"/>
      <c r="B20" s="1"/>
      <c r="C20" s="1"/>
      <c r="D20" s="1"/>
      <c r="E20" s="12" t="s">
        <v>18</v>
      </c>
      <c r="F20" s="6">
        <v>2000</v>
      </c>
      <c r="G20" s="6">
        <v>6</v>
      </c>
      <c r="H20" s="6">
        <v>7.8</v>
      </c>
      <c r="I20" s="6">
        <v>9</v>
      </c>
      <c r="J20" s="9">
        <f t="shared" si="0"/>
        <v>12</v>
      </c>
      <c r="K20" s="9">
        <f t="shared" si="1"/>
        <v>15.6</v>
      </c>
      <c r="L20" s="9">
        <f t="shared" si="2"/>
        <v>18</v>
      </c>
      <c r="M20" s="9"/>
      <c r="N20" s="9"/>
      <c r="O20" s="10"/>
    </row>
    <row r="21" spans="1:15" x14ac:dyDescent="0.25">
      <c r="A21" s="97"/>
      <c r="B21" s="1"/>
      <c r="C21" s="1"/>
      <c r="D21" s="1"/>
      <c r="E21" s="12" t="s">
        <v>33</v>
      </c>
      <c r="F21" s="6">
        <v>5000</v>
      </c>
      <c r="G21" s="6">
        <v>0.2</v>
      </c>
      <c r="H21" s="6">
        <v>0.2</v>
      </c>
      <c r="I21" s="6">
        <v>0.2</v>
      </c>
      <c r="J21" s="9">
        <f t="shared" si="0"/>
        <v>1</v>
      </c>
      <c r="K21" s="9">
        <f t="shared" si="1"/>
        <v>1</v>
      </c>
      <c r="L21" s="9">
        <f t="shared" si="2"/>
        <v>1</v>
      </c>
      <c r="M21" s="9"/>
      <c r="N21" s="9"/>
      <c r="O21" s="10"/>
    </row>
    <row r="22" spans="1:15" x14ac:dyDescent="0.25">
      <c r="A22" s="97"/>
      <c r="B22" s="1"/>
      <c r="C22" s="1"/>
      <c r="D22" s="1"/>
      <c r="E22" s="12" t="s">
        <v>43</v>
      </c>
      <c r="F22" s="6">
        <v>250</v>
      </c>
      <c r="G22" s="6">
        <v>1.2</v>
      </c>
      <c r="H22" s="6">
        <v>15</v>
      </c>
      <c r="I22" s="6">
        <v>18</v>
      </c>
      <c r="J22" s="9">
        <f t="shared" si="0"/>
        <v>0.3</v>
      </c>
      <c r="K22" s="9">
        <f t="shared" si="1"/>
        <v>3.75</v>
      </c>
      <c r="L22" s="9">
        <f t="shared" si="2"/>
        <v>4.5</v>
      </c>
      <c r="M22" s="9"/>
      <c r="N22" s="9"/>
      <c r="O22" s="10"/>
    </row>
    <row r="23" spans="1:15" x14ac:dyDescent="0.25">
      <c r="A23" s="97"/>
      <c r="B23" s="1"/>
      <c r="C23" s="1"/>
      <c r="D23" s="1"/>
      <c r="E23" s="12" t="s">
        <v>31</v>
      </c>
      <c r="F23" s="6">
        <v>800</v>
      </c>
      <c r="G23" s="6">
        <v>3</v>
      </c>
      <c r="H23" s="6">
        <v>3.9</v>
      </c>
      <c r="I23" s="6">
        <v>4.5</v>
      </c>
      <c r="J23" s="9">
        <f t="shared" si="0"/>
        <v>2.4</v>
      </c>
      <c r="K23" s="9">
        <f t="shared" si="1"/>
        <v>3.12</v>
      </c>
      <c r="L23" s="9">
        <f t="shared" si="2"/>
        <v>3.6</v>
      </c>
      <c r="M23" s="9"/>
      <c r="N23" s="9"/>
      <c r="O23" s="10"/>
    </row>
    <row r="24" spans="1:15" x14ac:dyDescent="0.25">
      <c r="A24" s="97"/>
      <c r="B24" s="1"/>
      <c r="C24" s="1"/>
      <c r="D24" s="1"/>
      <c r="E24" s="12" t="s">
        <v>130</v>
      </c>
      <c r="F24" s="6">
        <v>5000</v>
      </c>
      <c r="G24" s="6">
        <v>0.02</v>
      </c>
      <c r="H24" s="6">
        <v>2.5000000000000001E-2</v>
      </c>
      <c r="I24" s="6">
        <v>0.03</v>
      </c>
      <c r="J24" s="9">
        <f t="shared" si="0"/>
        <v>0.1</v>
      </c>
      <c r="K24" s="9">
        <f t="shared" si="1"/>
        <v>0.125</v>
      </c>
      <c r="L24" s="9">
        <f t="shared" si="2"/>
        <v>0.15</v>
      </c>
      <c r="M24" s="9"/>
      <c r="N24" s="9"/>
      <c r="O24" s="10"/>
    </row>
    <row r="25" spans="1:15" x14ac:dyDescent="0.25">
      <c r="A25" s="100"/>
      <c r="B25" s="1"/>
      <c r="C25" s="1"/>
      <c r="D25" s="1"/>
      <c r="E25" s="12" t="s">
        <v>87</v>
      </c>
      <c r="F25" s="6">
        <v>1000</v>
      </c>
      <c r="G25" s="6">
        <v>0.01</v>
      </c>
      <c r="H25" s="6">
        <v>0.01</v>
      </c>
      <c r="I25" s="6">
        <v>0.02</v>
      </c>
      <c r="J25" s="9">
        <f t="shared" si="0"/>
        <v>0.01</v>
      </c>
      <c r="K25" s="9">
        <f t="shared" si="1"/>
        <v>0.01</v>
      </c>
      <c r="L25" s="9">
        <f t="shared" si="2"/>
        <v>0.02</v>
      </c>
      <c r="M25" s="9"/>
      <c r="N25" s="9"/>
      <c r="O25" s="10"/>
    </row>
    <row r="26" spans="1:15" x14ac:dyDescent="0.25">
      <c r="A26" s="105" t="s">
        <v>88</v>
      </c>
      <c r="B26" s="5">
        <v>110</v>
      </c>
      <c r="C26" s="6">
        <v>110</v>
      </c>
      <c r="D26" s="7">
        <v>110</v>
      </c>
      <c r="E26" s="12" t="s">
        <v>62</v>
      </c>
      <c r="F26" s="6">
        <v>3000</v>
      </c>
      <c r="G26" s="6">
        <v>52</v>
      </c>
      <c r="H26" s="6">
        <v>52</v>
      </c>
      <c r="I26" s="6">
        <v>52</v>
      </c>
      <c r="J26" s="9">
        <f t="shared" si="0"/>
        <v>156</v>
      </c>
      <c r="K26" s="9">
        <f t="shared" si="1"/>
        <v>156</v>
      </c>
      <c r="L26" s="9">
        <f t="shared" si="2"/>
        <v>156</v>
      </c>
      <c r="M26" s="9">
        <f>SUM(J26:J38)</f>
        <v>192.31522000000001</v>
      </c>
      <c r="N26" s="9">
        <f>SUM(K26:K38)</f>
        <v>192.32122000000001</v>
      </c>
      <c r="O26" s="10">
        <f>SUM(L26:L38)</f>
        <v>192.32922000000002</v>
      </c>
    </row>
    <row r="27" spans="1:15" x14ac:dyDescent="0.25">
      <c r="A27" s="106"/>
      <c r="B27" s="1"/>
      <c r="C27" s="1"/>
      <c r="D27" s="1"/>
      <c r="E27" s="12" t="s">
        <v>89</v>
      </c>
      <c r="F27" s="6"/>
      <c r="G27" s="6"/>
      <c r="H27" s="6"/>
      <c r="I27" s="6"/>
      <c r="J27" s="9">
        <f t="shared" si="0"/>
        <v>0</v>
      </c>
      <c r="K27" s="9">
        <f t="shared" si="1"/>
        <v>0</v>
      </c>
      <c r="L27" s="9">
        <f t="shared" si="2"/>
        <v>0</v>
      </c>
      <c r="M27" s="9"/>
      <c r="N27" s="9"/>
      <c r="O27" s="10"/>
    </row>
    <row r="28" spans="1:15" x14ac:dyDescent="0.25">
      <c r="A28" s="106"/>
      <c r="E28" s="19" t="s">
        <v>34</v>
      </c>
      <c r="F28" s="13">
        <v>0.12</v>
      </c>
      <c r="G28" s="13">
        <v>6</v>
      </c>
      <c r="H28" s="13">
        <v>6</v>
      </c>
      <c r="I28" s="13">
        <v>6</v>
      </c>
      <c r="J28" s="9">
        <f t="shared" si="0"/>
        <v>7.1999999999999994E-4</v>
      </c>
      <c r="K28" s="9">
        <f t="shared" si="1"/>
        <v>7.1999999999999994E-4</v>
      </c>
      <c r="L28" s="9">
        <f t="shared" si="2"/>
        <v>7.1999999999999994E-4</v>
      </c>
      <c r="M28" s="10"/>
      <c r="N28" s="10"/>
      <c r="O28" s="10"/>
    </row>
    <row r="29" spans="1:15" x14ac:dyDescent="0.25">
      <c r="A29" s="106"/>
      <c r="E29" s="19" t="s">
        <v>59</v>
      </c>
      <c r="F29" s="13">
        <v>500</v>
      </c>
      <c r="G29" s="13">
        <v>5</v>
      </c>
      <c r="H29" s="13">
        <v>5</v>
      </c>
      <c r="I29" s="13">
        <v>5</v>
      </c>
      <c r="J29" s="9">
        <f t="shared" si="0"/>
        <v>2.5</v>
      </c>
      <c r="K29" s="9">
        <f t="shared" si="1"/>
        <v>2.5</v>
      </c>
      <c r="L29" s="9">
        <f t="shared" si="2"/>
        <v>2.5</v>
      </c>
      <c r="M29" s="10"/>
      <c r="N29" s="10"/>
      <c r="O29" s="10"/>
    </row>
    <row r="30" spans="1:15" x14ac:dyDescent="0.25">
      <c r="A30" s="106"/>
      <c r="E30" s="19" t="s">
        <v>43</v>
      </c>
      <c r="F30" s="13">
        <v>250</v>
      </c>
      <c r="G30" s="13">
        <v>4</v>
      </c>
      <c r="H30" s="13">
        <v>4</v>
      </c>
      <c r="I30" s="13">
        <v>4</v>
      </c>
      <c r="J30" s="9">
        <f t="shared" si="0"/>
        <v>1</v>
      </c>
      <c r="K30" s="9">
        <f t="shared" si="1"/>
        <v>1</v>
      </c>
      <c r="L30" s="9">
        <f t="shared" si="2"/>
        <v>1</v>
      </c>
      <c r="M30" s="10"/>
      <c r="N30" s="10"/>
      <c r="O30" s="10"/>
    </row>
    <row r="31" spans="1:15" x14ac:dyDescent="0.25">
      <c r="A31" s="106"/>
      <c r="E31" s="19" t="s">
        <v>29</v>
      </c>
      <c r="F31" s="13">
        <v>250</v>
      </c>
      <c r="G31" s="13">
        <v>21</v>
      </c>
      <c r="H31" s="13">
        <v>21</v>
      </c>
      <c r="I31" s="13">
        <v>21</v>
      </c>
      <c r="J31" s="9">
        <f t="shared" si="0"/>
        <v>5.25</v>
      </c>
      <c r="K31" s="9">
        <f t="shared" si="1"/>
        <v>5.25</v>
      </c>
      <c r="L31" s="9">
        <f t="shared" si="2"/>
        <v>5.25</v>
      </c>
      <c r="M31" s="10"/>
      <c r="N31" s="10"/>
      <c r="O31" s="10"/>
    </row>
    <row r="32" spans="1:15" x14ac:dyDescent="0.25">
      <c r="A32" s="106"/>
      <c r="E32" s="19" t="s">
        <v>19</v>
      </c>
      <c r="F32" s="13">
        <v>1300</v>
      </c>
      <c r="G32" s="13">
        <v>3</v>
      </c>
      <c r="H32" s="13">
        <v>3</v>
      </c>
      <c r="I32" s="13">
        <v>3</v>
      </c>
      <c r="J32" s="9"/>
      <c r="K32" s="9"/>
      <c r="L32" s="9"/>
      <c r="M32" s="10"/>
      <c r="N32" s="10"/>
      <c r="O32" s="10"/>
    </row>
    <row r="33" spans="1:15" x14ac:dyDescent="0.25">
      <c r="A33" s="106"/>
      <c r="E33" s="19" t="s">
        <v>131</v>
      </c>
      <c r="F33" s="13">
        <v>1250</v>
      </c>
      <c r="G33" s="13">
        <v>12.5</v>
      </c>
      <c r="H33" s="13">
        <v>12.5</v>
      </c>
      <c r="I33" s="13">
        <v>12.5</v>
      </c>
      <c r="J33" s="9">
        <f t="shared" si="0"/>
        <v>15.625</v>
      </c>
      <c r="K33" s="9">
        <f t="shared" si="1"/>
        <v>15.625</v>
      </c>
      <c r="L33" s="9">
        <f t="shared" si="2"/>
        <v>15.625</v>
      </c>
      <c r="M33" s="10"/>
      <c r="N33" s="10"/>
      <c r="O33" s="10"/>
    </row>
    <row r="34" spans="1:15" x14ac:dyDescent="0.25">
      <c r="A34" s="106"/>
      <c r="E34" s="19" t="s">
        <v>43</v>
      </c>
      <c r="F34" s="13">
        <v>250</v>
      </c>
      <c r="G34" s="13">
        <v>3.75</v>
      </c>
      <c r="H34" s="13">
        <v>3.75</v>
      </c>
      <c r="I34" s="13">
        <v>3.75</v>
      </c>
      <c r="J34" s="9">
        <f t="shared" si="0"/>
        <v>0.9375</v>
      </c>
      <c r="K34" s="9">
        <f t="shared" si="1"/>
        <v>0.9375</v>
      </c>
      <c r="L34" s="9">
        <f t="shared" si="2"/>
        <v>0.9375</v>
      </c>
      <c r="M34" s="10"/>
      <c r="N34" s="10"/>
      <c r="O34" s="10"/>
    </row>
    <row r="35" spans="1:15" x14ac:dyDescent="0.25">
      <c r="A35" s="106"/>
      <c r="E35" s="19" t="s">
        <v>18</v>
      </c>
      <c r="F35" s="13">
        <v>2000</v>
      </c>
      <c r="G35" s="13">
        <v>5</v>
      </c>
      <c r="H35" s="13">
        <v>5</v>
      </c>
      <c r="I35" s="13">
        <v>5</v>
      </c>
      <c r="J35" s="9">
        <f t="shared" si="0"/>
        <v>10</v>
      </c>
      <c r="K35" s="9">
        <f t="shared" si="1"/>
        <v>10</v>
      </c>
      <c r="L35" s="9">
        <f t="shared" si="2"/>
        <v>10</v>
      </c>
      <c r="M35" s="10"/>
      <c r="N35" s="10"/>
      <c r="O35" s="10"/>
    </row>
    <row r="36" spans="1:15" x14ac:dyDescent="0.25">
      <c r="A36" s="106"/>
      <c r="E36" s="19" t="s">
        <v>44</v>
      </c>
      <c r="F36" s="13">
        <v>200</v>
      </c>
      <c r="G36" s="13">
        <v>0.3</v>
      </c>
      <c r="H36" s="13">
        <v>0.33</v>
      </c>
      <c r="I36" s="13">
        <v>0.37</v>
      </c>
      <c r="J36" s="9">
        <f t="shared" si="0"/>
        <v>0.06</v>
      </c>
      <c r="K36" s="9">
        <f t="shared" si="1"/>
        <v>6.6000000000000003E-2</v>
      </c>
      <c r="L36" s="9">
        <f t="shared" si="2"/>
        <v>7.3999999999999996E-2</v>
      </c>
      <c r="M36" s="10"/>
      <c r="N36" s="10"/>
      <c r="O36" s="10"/>
    </row>
    <row r="37" spans="1:15" x14ac:dyDescent="0.25">
      <c r="A37" s="106"/>
      <c r="E37" s="19" t="s">
        <v>43</v>
      </c>
      <c r="F37" s="13">
        <v>250</v>
      </c>
      <c r="G37" s="13">
        <v>3.75</v>
      </c>
      <c r="H37" s="13">
        <v>3.75</v>
      </c>
      <c r="I37" s="13">
        <v>3.75</v>
      </c>
      <c r="J37" s="9">
        <f t="shared" si="0"/>
        <v>0.9375</v>
      </c>
      <c r="K37" s="9">
        <f t="shared" si="1"/>
        <v>0.9375</v>
      </c>
      <c r="L37" s="9">
        <f t="shared" si="2"/>
        <v>0.9375</v>
      </c>
      <c r="M37" s="10"/>
      <c r="N37" s="10"/>
      <c r="O37" s="10"/>
    </row>
    <row r="38" spans="1:15" ht="16.5" customHeight="1" x14ac:dyDescent="0.25">
      <c r="A38" s="107"/>
      <c r="E38" s="19" t="s">
        <v>34</v>
      </c>
      <c r="F38" s="13">
        <v>0.12</v>
      </c>
      <c r="G38" s="13">
        <v>37.5</v>
      </c>
      <c r="H38" s="13">
        <v>37.5</v>
      </c>
      <c r="I38" s="13">
        <v>37.5</v>
      </c>
      <c r="J38" s="9">
        <f t="shared" si="0"/>
        <v>4.4999999999999997E-3</v>
      </c>
      <c r="K38" s="9">
        <f t="shared" si="1"/>
        <v>4.4999999999999997E-3</v>
      </c>
      <c r="L38" s="9">
        <f t="shared" si="2"/>
        <v>4.4999999999999997E-3</v>
      </c>
      <c r="M38" s="10"/>
      <c r="N38" s="10"/>
      <c r="O38" s="10"/>
    </row>
    <row r="39" spans="1:15" x14ac:dyDescent="0.25">
      <c r="A39" s="86" t="s">
        <v>108</v>
      </c>
      <c r="B39" s="64">
        <v>200</v>
      </c>
      <c r="C39" s="64">
        <v>200</v>
      </c>
      <c r="D39" s="64">
        <v>200</v>
      </c>
      <c r="E39" s="51" t="s">
        <v>123</v>
      </c>
      <c r="F39" s="13">
        <v>2000</v>
      </c>
      <c r="G39" s="13">
        <v>2</v>
      </c>
      <c r="H39" s="13">
        <v>2</v>
      </c>
      <c r="I39" s="13">
        <v>2</v>
      </c>
      <c r="J39" s="9">
        <f t="shared" si="0"/>
        <v>4</v>
      </c>
      <c r="K39" s="9">
        <f t="shared" si="1"/>
        <v>4</v>
      </c>
      <c r="L39" s="9">
        <f t="shared" si="2"/>
        <v>4</v>
      </c>
      <c r="M39" s="10">
        <f>SUM(J39:J41)</f>
        <v>16.018000000000001</v>
      </c>
      <c r="N39" s="10">
        <f t="shared" ref="N39:O39" si="3">SUM(K39:K41)</f>
        <v>16.018000000000001</v>
      </c>
      <c r="O39" s="10">
        <f t="shared" si="3"/>
        <v>16.018000000000001</v>
      </c>
    </row>
    <row r="40" spans="1:15" x14ac:dyDescent="0.25">
      <c r="A40" s="87"/>
      <c r="B40" s="62"/>
      <c r="C40" s="62"/>
      <c r="D40" s="62"/>
      <c r="E40" s="51" t="s">
        <v>31</v>
      </c>
      <c r="F40" s="13">
        <v>800</v>
      </c>
      <c r="G40" s="13">
        <v>15</v>
      </c>
      <c r="H40" s="13">
        <v>15</v>
      </c>
      <c r="I40" s="13">
        <v>15</v>
      </c>
      <c r="J40" s="9">
        <f t="shared" si="0"/>
        <v>12</v>
      </c>
      <c r="K40" s="9">
        <f t="shared" si="1"/>
        <v>12</v>
      </c>
      <c r="L40" s="9">
        <f t="shared" si="2"/>
        <v>12</v>
      </c>
      <c r="M40" s="10"/>
      <c r="N40" s="10"/>
      <c r="O40" s="10"/>
    </row>
    <row r="41" spans="1:15" x14ac:dyDescent="0.25">
      <c r="A41" s="88"/>
      <c r="B41" s="63"/>
      <c r="C41" s="63"/>
      <c r="D41" s="63"/>
      <c r="E41" s="19" t="s">
        <v>90</v>
      </c>
      <c r="F41" s="13">
        <v>0.12</v>
      </c>
      <c r="G41" s="13">
        <v>150</v>
      </c>
      <c r="H41" s="13">
        <v>150</v>
      </c>
      <c r="I41" s="13">
        <v>150</v>
      </c>
      <c r="J41" s="9">
        <f t="shared" si="0"/>
        <v>1.7999999999999999E-2</v>
      </c>
      <c r="K41" s="9">
        <f t="shared" si="1"/>
        <v>1.7999999999999999E-2</v>
      </c>
      <c r="L41" s="9">
        <f t="shared" si="2"/>
        <v>1.7999999999999999E-2</v>
      </c>
      <c r="M41" s="13"/>
      <c r="N41" s="13"/>
      <c r="O41" s="13"/>
    </row>
    <row r="42" spans="1:15" ht="15" customHeight="1" x14ac:dyDescent="0.25">
      <c r="A42" s="84" t="s">
        <v>20</v>
      </c>
      <c r="B42" s="89">
        <v>20</v>
      </c>
      <c r="C42" s="89">
        <v>35</v>
      </c>
      <c r="D42" s="89">
        <v>40</v>
      </c>
      <c r="E42" s="21" t="s">
        <v>20</v>
      </c>
      <c r="F42" s="13">
        <v>625</v>
      </c>
      <c r="G42" s="13">
        <v>20</v>
      </c>
      <c r="H42" s="13">
        <v>35</v>
      </c>
      <c r="I42" s="13">
        <v>40</v>
      </c>
      <c r="J42" s="9">
        <f t="shared" si="0"/>
        <v>12.5</v>
      </c>
      <c r="K42" s="9">
        <f t="shared" si="1"/>
        <v>21.875</v>
      </c>
      <c r="L42" s="9">
        <f t="shared" si="2"/>
        <v>25</v>
      </c>
      <c r="M42" s="10">
        <f>J42</f>
        <v>12.5</v>
      </c>
      <c r="N42" s="10">
        <f>K42</f>
        <v>21.875</v>
      </c>
      <c r="O42" s="10">
        <f>L42</f>
        <v>25</v>
      </c>
    </row>
    <row r="43" spans="1:15" x14ac:dyDescent="0.25">
      <c r="A43" s="85"/>
      <c r="B43" s="91"/>
      <c r="C43" s="91"/>
      <c r="D43" s="91"/>
      <c r="E43" s="21"/>
      <c r="F43" s="13"/>
      <c r="G43" s="13"/>
      <c r="H43" s="13"/>
      <c r="I43" s="13"/>
      <c r="J43" s="9"/>
      <c r="K43" s="9"/>
      <c r="L43" s="9"/>
      <c r="M43" s="13"/>
      <c r="N43" s="13"/>
      <c r="O43" s="13"/>
    </row>
    <row r="44" spans="1:15" x14ac:dyDescent="0.25">
      <c r="A44" s="22" t="s">
        <v>21</v>
      </c>
      <c r="B44" s="22"/>
      <c r="C44" s="22"/>
      <c r="D44" s="22"/>
      <c r="E44" s="22"/>
      <c r="F44" s="13"/>
      <c r="G44" s="13">
        <v>410.98</v>
      </c>
      <c r="H44" s="13">
        <v>468.56</v>
      </c>
      <c r="I44" s="13">
        <v>495.46</v>
      </c>
      <c r="J44" s="9"/>
      <c r="K44" s="9"/>
      <c r="L44" s="9"/>
      <c r="M44" s="13"/>
      <c r="N44" s="13"/>
      <c r="O44" s="13"/>
    </row>
    <row r="45" spans="1:15" x14ac:dyDescent="0.25">
      <c r="A45" s="22"/>
      <c r="B45" s="22"/>
      <c r="C45" s="22"/>
      <c r="D45" s="22"/>
      <c r="E45" s="22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outlineLevel="1" x14ac:dyDescent="0.25">
      <c r="A46" s="71" t="s">
        <v>22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  <c r="M46" s="10">
        <f>SUM(M16:M45)</f>
        <v>306.60822000000007</v>
      </c>
      <c r="N46" s="10">
        <f>SUM(N16:N45)</f>
        <v>344.63242000000002</v>
      </c>
      <c r="O46" s="10">
        <f>SUM(O16:O45)</f>
        <v>365.76472000000001</v>
      </c>
    </row>
    <row r="47" spans="1:15" outlineLevel="1" x14ac:dyDescent="0.25">
      <c r="A47" s="71" t="s">
        <v>23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/>
      <c r="M47" s="10">
        <f>M46*1.2</f>
        <v>367.92986400000007</v>
      </c>
      <c r="N47" s="10">
        <f t="shared" ref="N47:O47" si="4">N46*1.2</f>
        <v>413.55890400000004</v>
      </c>
      <c r="O47" s="10">
        <f t="shared" si="4"/>
        <v>438.917664</v>
      </c>
    </row>
    <row r="48" spans="1:15" outlineLevel="1" x14ac:dyDescent="0.25">
      <c r="A48" s="71" t="s">
        <v>24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  <c r="M48" s="74">
        <f>(M47+N47+O47)/3</f>
        <v>406.80214400000006</v>
      </c>
      <c r="N48" s="75"/>
      <c r="O48" s="76"/>
    </row>
    <row r="49" spans="1:15" outlineLevel="1" x14ac:dyDescent="0.25">
      <c r="A49" s="71" t="s">
        <v>25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74">
        <f>M48*1.12</f>
        <v>455.61840128000011</v>
      </c>
      <c r="N49" s="75"/>
      <c r="O49" s="76"/>
    </row>
    <row r="50" spans="1:15" outlineLevel="1" x14ac:dyDescent="0.25">
      <c r="A50" s="71" t="s">
        <v>26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3"/>
      <c r="M50" s="23"/>
      <c r="N50" s="23"/>
      <c r="O50" s="23"/>
    </row>
    <row r="51" spans="1:15" outlineLevel="1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5"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5"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x14ac:dyDescent="0.25"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5"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6:15" x14ac:dyDescent="0.25">
      <c r="F65" s="24"/>
      <c r="G65" s="24"/>
      <c r="H65" s="24"/>
      <c r="I65" s="24"/>
      <c r="J65" s="24"/>
      <c r="K65" s="24"/>
      <c r="L65" s="24"/>
      <c r="M65" s="24"/>
      <c r="N65" s="24"/>
      <c r="O65" s="24"/>
    </row>
  </sheetData>
  <mergeCells count="27">
    <mergeCell ref="A10:D10"/>
    <mergeCell ref="M1:O1"/>
    <mergeCell ref="M3:O3"/>
    <mergeCell ref="M4:O4"/>
    <mergeCell ref="M5:O5"/>
    <mergeCell ref="A7:N8"/>
    <mergeCell ref="M48:O48"/>
    <mergeCell ref="A49:L49"/>
    <mergeCell ref="M49:O49"/>
    <mergeCell ref="A50:L50"/>
    <mergeCell ref="M13:O14"/>
    <mergeCell ref="A16:A25"/>
    <mergeCell ref="A26:A38"/>
    <mergeCell ref="A42:A43"/>
    <mergeCell ref="A46:L46"/>
    <mergeCell ref="A39:A41"/>
    <mergeCell ref="A13:A15"/>
    <mergeCell ref="B13:D14"/>
    <mergeCell ref="E13:E15"/>
    <mergeCell ref="F13:F15"/>
    <mergeCell ref="G13:I14"/>
    <mergeCell ref="J13:L14"/>
    <mergeCell ref="B42:B43"/>
    <mergeCell ref="C42:C43"/>
    <mergeCell ref="D42:D43"/>
    <mergeCell ref="A47:L47"/>
    <mergeCell ref="A48:L48"/>
  </mergeCells>
  <pageMargins left="0.25" right="0.25" top="0.75" bottom="0.75" header="0.3" footer="0.3"/>
  <pageSetup paperSize="9"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F26" sqref="F26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9" customWidth="1"/>
    <col min="6" max="6" width="9.140625" customWidth="1" outlineLevel="1"/>
    <col min="7" max="7" width="9.7109375" customWidth="1"/>
    <col min="8" max="8" width="9.42578125" customWidth="1"/>
    <col min="9" max="9" width="10.7109375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3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166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x14ac:dyDescent="0.25">
      <c r="A16" s="96" t="s">
        <v>117</v>
      </c>
      <c r="B16" s="6">
        <v>210</v>
      </c>
      <c r="C16" s="6">
        <v>210</v>
      </c>
      <c r="D16" s="7">
        <v>210</v>
      </c>
      <c r="E16" s="8" t="s">
        <v>132</v>
      </c>
      <c r="F16" s="6">
        <v>300</v>
      </c>
      <c r="G16" s="6">
        <v>44</v>
      </c>
      <c r="H16" s="6">
        <v>44</v>
      </c>
      <c r="I16" s="6">
        <v>44</v>
      </c>
      <c r="J16" s="9">
        <f t="shared" ref="J16:J26" si="0">G16*F16/1000</f>
        <v>13.2</v>
      </c>
      <c r="K16" s="9">
        <f t="shared" ref="K16:K26" si="1">H16*F16/1000</f>
        <v>13.2</v>
      </c>
      <c r="L16" s="9">
        <f t="shared" ref="L16:L26" si="2">I16*F16/1000</f>
        <v>13.2</v>
      </c>
      <c r="M16" s="9">
        <f>SUM(J16:J21)</f>
        <v>98.007800000000003</v>
      </c>
      <c r="N16" s="9">
        <f>SUM(K16:K21)</f>
        <v>98.007800000000003</v>
      </c>
      <c r="O16" s="10">
        <f>SUM(L16:L21)</f>
        <v>98.007800000000003</v>
      </c>
    </row>
    <row r="17" spans="1:15" x14ac:dyDescent="0.25">
      <c r="A17" s="102"/>
      <c r="B17" s="11"/>
      <c r="C17" s="1"/>
      <c r="D17" s="1"/>
      <c r="E17" s="12" t="s">
        <v>120</v>
      </c>
      <c r="F17" s="6">
        <v>500</v>
      </c>
      <c r="G17" s="6">
        <v>100</v>
      </c>
      <c r="H17" s="6">
        <v>100</v>
      </c>
      <c r="I17" s="6">
        <v>100</v>
      </c>
      <c r="J17" s="9">
        <f t="shared" si="0"/>
        <v>50</v>
      </c>
      <c r="K17" s="9">
        <f t="shared" si="1"/>
        <v>50</v>
      </c>
      <c r="L17" s="9">
        <f t="shared" si="2"/>
        <v>50</v>
      </c>
      <c r="M17" s="6"/>
      <c r="N17" s="6"/>
      <c r="O17" s="13"/>
    </row>
    <row r="18" spans="1:15" x14ac:dyDescent="0.25">
      <c r="A18" s="102"/>
      <c r="B18" s="14"/>
      <c r="C18" s="15"/>
      <c r="D18" s="16"/>
      <c r="E18" s="17" t="s">
        <v>90</v>
      </c>
      <c r="F18" s="6">
        <v>0.12</v>
      </c>
      <c r="G18" s="6">
        <v>65</v>
      </c>
      <c r="H18" s="6">
        <v>65</v>
      </c>
      <c r="I18" s="6">
        <v>65</v>
      </c>
      <c r="J18" s="9">
        <f t="shared" si="0"/>
        <v>7.7999999999999996E-3</v>
      </c>
      <c r="K18" s="9">
        <f t="shared" si="1"/>
        <v>7.7999999999999996E-3</v>
      </c>
      <c r="L18" s="9">
        <f t="shared" si="2"/>
        <v>7.7999999999999996E-3</v>
      </c>
      <c r="M18" s="6"/>
      <c r="N18" s="6"/>
      <c r="O18" s="13"/>
    </row>
    <row r="19" spans="1:15" x14ac:dyDescent="0.25">
      <c r="A19" s="102"/>
      <c r="B19" s="18"/>
      <c r="C19" s="1"/>
      <c r="D19" s="1"/>
      <c r="E19" s="12" t="s">
        <v>31</v>
      </c>
      <c r="F19" s="6">
        <v>800</v>
      </c>
      <c r="G19" s="6">
        <v>6</v>
      </c>
      <c r="H19" s="6">
        <v>6</v>
      </c>
      <c r="I19" s="6">
        <v>6</v>
      </c>
      <c r="J19" s="9">
        <f t="shared" si="0"/>
        <v>4.8</v>
      </c>
      <c r="K19" s="9">
        <f t="shared" si="1"/>
        <v>4.8</v>
      </c>
      <c r="L19" s="9">
        <f t="shared" si="2"/>
        <v>4.8</v>
      </c>
      <c r="M19" s="6"/>
      <c r="N19" s="6"/>
      <c r="O19" s="13"/>
    </row>
    <row r="20" spans="1:15" x14ac:dyDescent="0.25">
      <c r="A20" s="102"/>
      <c r="B20" s="60"/>
      <c r="C20" s="1"/>
      <c r="D20" s="1"/>
      <c r="E20" s="12" t="s">
        <v>119</v>
      </c>
      <c r="F20" s="6">
        <v>3000</v>
      </c>
      <c r="G20" s="6">
        <v>10</v>
      </c>
      <c r="H20" s="6">
        <v>10</v>
      </c>
      <c r="I20" s="6">
        <v>10</v>
      </c>
      <c r="J20" s="9">
        <f t="shared" si="0"/>
        <v>30</v>
      </c>
      <c r="K20" s="9">
        <f t="shared" si="1"/>
        <v>30</v>
      </c>
      <c r="L20" s="9">
        <f t="shared" si="2"/>
        <v>30</v>
      </c>
      <c r="M20" s="6"/>
      <c r="N20" s="6"/>
      <c r="O20" s="13"/>
    </row>
    <row r="21" spans="1:15" x14ac:dyDescent="0.25">
      <c r="A21" s="100"/>
      <c r="E21" s="19"/>
      <c r="F21" s="13"/>
      <c r="G21" s="13"/>
      <c r="H21" s="13"/>
      <c r="I21" s="13"/>
      <c r="J21" s="9">
        <f t="shared" si="0"/>
        <v>0</v>
      </c>
      <c r="K21" s="9">
        <f t="shared" si="1"/>
        <v>0</v>
      </c>
      <c r="L21" s="9">
        <f t="shared" si="2"/>
        <v>0</v>
      </c>
      <c r="M21" s="13"/>
      <c r="N21" s="13"/>
      <c r="O21" s="13"/>
    </row>
    <row r="22" spans="1:15" x14ac:dyDescent="0.25">
      <c r="A22" s="59" t="s">
        <v>58</v>
      </c>
      <c r="B22" s="13">
        <v>110</v>
      </c>
      <c r="C22" s="13">
        <v>110</v>
      </c>
      <c r="D22" s="13">
        <v>110</v>
      </c>
      <c r="E22" s="51" t="s">
        <v>58</v>
      </c>
      <c r="F22" s="13">
        <v>1820</v>
      </c>
      <c r="G22" s="13">
        <v>110</v>
      </c>
      <c r="H22" s="13">
        <v>110</v>
      </c>
      <c r="I22" s="13">
        <v>110</v>
      </c>
      <c r="J22" s="9">
        <f t="shared" si="0"/>
        <v>200.2</v>
      </c>
      <c r="K22" s="9">
        <f t="shared" si="1"/>
        <v>200.2</v>
      </c>
      <c r="L22" s="9">
        <f t="shared" si="2"/>
        <v>200.2</v>
      </c>
      <c r="M22" s="10">
        <f>J22</f>
        <v>200.2</v>
      </c>
      <c r="N22" s="10">
        <f t="shared" ref="N22:O22" si="3">K22</f>
        <v>200.2</v>
      </c>
      <c r="O22" s="10">
        <f t="shared" si="3"/>
        <v>200.2</v>
      </c>
    </row>
    <row r="23" spans="1:15" ht="30" x14ac:dyDescent="0.25">
      <c r="A23" s="86" t="s">
        <v>108</v>
      </c>
      <c r="B23" s="89">
        <v>200</v>
      </c>
      <c r="C23" s="89">
        <v>200</v>
      </c>
      <c r="D23" s="89">
        <v>200</v>
      </c>
      <c r="E23" s="51" t="s">
        <v>123</v>
      </c>
      <c r="F23" s="13">
        <v>2000</v>
      </c>
      <c r="G23" s="13">
        <v>2</v>
      </c>
      <c r="H23" s="13">
        <v>2</v>
      </c>
      <c r="I23" s="13">
        <v>2</v>
      </c>
      <c r="J23" s="9">
        <f t="shared" si="0"/>
        <v>4</v>
      </c>
      <c r="K23" s="9">
        <f t="shared" si="1"/>
        <v>4</v>
      </c>
      <c r="L23" s="9">
        <f t="shared" si="2"/>
        <v>4</v>
      </c>
      <c r="M23" s="10">
        <f>J23:J25</f>
        <v>4</v>
      </c>
      <c r="N23" s="10">
        <f t="shared" ref="N23:O23" si="4">K23:K25</f>
        <v>4</v>
      </c>
      <c r="O23" s="10">
        <f t="shared" si="4"/>
        <v>4</v>
      </c>
    </row>
    <row r="24" spans="1:15" x14ac:dyDescent="0.25">
      <c r="A24" s="87"/>
      <c r="B24" s="90"/>
      <c r="C24" s="90"/>
      <c r="D24" s="90"/>
      <c r="E24" s="51" t="s">
        <v>31</v>
      </c>
      <c r="F24" s="13">
        <v>800</v>
      </c>
      <c r="G24" s="13">
        <v>15</v>
      </c>
      <c r="H24" s="13">
        <v>15</v>
      </c>
      <c r="I24" s="13">
        <v>15</v>
      </c>
      <c r="J24" s="9">
        <f t="shared" si="0"/>
        <v>12</v>
      </c>
      <c r="K24" s="9">
        <f t="shared" si="1"/>
        <v>12</v>
      </c>
      <c r="L24" s="9">
        <f t="shared" si="2"/>
        <v>12</v>
      </c>
      <c r="M24" s="10"/>
      <c r="N24" s="10"/>
      <c r="O24" s="10"/>
    </row>
    <row r="25" spans="1:15" x14ac:dyDescent="0.25">
      <c r="A25" s="88"/>
      <c r="B25" s="91"/>
      <c r="C25" s="91">
        <v>200</v>
      </c>
      <c r="D25" s="91">
        <v>200</v>
      </c>
      <c r="E25" s="19" t="s">
        <v>90</v>
      </c>
      <c r="F25" s="13">
        <v>0.12</v>
      </c>
      <c r="G25" s="13">
        <v>150</v>
      </c>
      <c r="H25" s="13">
        <v>150</v>
      </c>
      <c r="I25" s="13">
        <v>150</v>
      </c>
      <c r="J25" s="9">
        <f t="shared" si="0"/>
        <v>1.7999999999999999E-2</v>
      </c>
      <c r="K25" s="9">
        <f t="shared" si="1"/>
        <v>1.7999999999999999E-2</v>
      </c>
      <c r="L25" s="9">
        <f t="shared" si="2"/>
        <v>1.7999999999999999E-2</v>
      </c>
      <c r="M25" s="13"/>
      <c r="N25" s="13"/>
      <c r="O25" s="13"/>
    </row>
    <row r="26" spans="1:15" ht="15" customHeight="1" x14ac:dyDescent="0.25">
      <c r="A26" s="84" t="s">
        <v>20</v>
      </c>
      <c r="B26" s="89">
        <v>20</v>
      </c>
      <c r="C26" s="89">
        <v>35</v>
      </c>
      <c r="D26" s="89">
        <v>40</v>
      </c>
      <c r="E26" s="21" t="s">
        <v>20</v>
      </c>
      <c r="F26" s="13">
        <v>625</v>
      </c>
      <c r="G26" s="13">
        <v>20</v>
      </c>
      <c r="H26" s="13">
        <v>35</v>
      </c>
      <c r="I26" s="13">
        <v>40</v>
      </c>
      <c r="J26" s="9">
        <f t="shared" si="0"/>
        <v>12.5</v>
      </c>
      <c r="K26" s="9">
        <f t="shared" si="1"/>
        <v>21.875</v>
      </c>
      <c r="L26" s="9">
        <f t="shared" si="2"/>
        <v>25</v>
      </c>
      <c r="M26" s="10">
        <f>J26</f>
        <v>12.5</v>
      </c>
      <c r="N26" s="10">
        <f>K26</f>
        <v>21.875</v>
      </c>
      <c r="O26" s="10">
        <f>L26</f>
        <v>25</v>
      </c>
    </row>
    <row r="27" spans="1:15" x14ac:dyDescent="0.25">
      <c r="A27" s="85"/>
      <c r="B27" s="91"/>
      <c r="C27" s="91"/>
      <c r="D27" s="91"/>
      <c r="E27" s="21"/>
      <c r="F27" s="13"/>
      <c r="G27" s="13"/>
      <c r="H27" s="13"/>
      <c r="I27" s="13"/>
      <c r="J27" s="9"/>
      <c r="K27" s="9"/>
      <c r="L27" s="9"/>
      <c r="M27" s="13"/>
      <c r="N27" s="13"/>
      <c r="O27" s="13"/>
    </row>
    <row r="28" spans="1:15" x14ac:dyDescent="0.25">
      <c r="A28" s="22" t="s">
        <v>21</v>
      </c>
      <c r="B28" s="22"/>
      <c r="C28" s="22"/>
      <c r="D28" s="22"/>
      <c r="E28" s="22"/>
      <c r="F28" s="13"/>
      <c r="G28" s="13">
        <v>520.98</v>
      </c>
      <c r="H28" s="13">
        <v>555.46</v>
      </c>
      <c r="I28" s="13">
        <v>566.96</v>
      </c>
      <c r="J28" s="10"/>
      <c r="K28" s="10"/>
      <c r="L28" s="10"/>
      <c r="M28" s="13"/>
      <c r="N28" s="13"/>
      <c r="O28" s="13"/>
    </row>
    <row r="29" spans="1:15" x14ac:dyDescent="0.25">
      <c r="A29" s="22"/>
      <c r="B29" s="22"/>
      <c r="C29" s="22"/>
      <c r="D29" s="22"/>
      <c r="E29" s="2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outlineLevel="1" x14ac:dyDescent="0.25">
      <c r="A30" s="71" t="s">
        <v>22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0">
        <f>SUM(M16:M29)</f>
        <v>314.70780000000002</v>
      </c>
      <c r="N30" s="10">
        <f>SUM(N16:N29)</f>
        <v>324.08280000000002</v>
      </c>
      <c r="O30" s="10">
        <f>SUM(O16:O29)</f>
        <v>327.20780000000002</v>
      </c>
    </row>
    <row r="31" spans="1:15" outlineLevel="1" x14ac:dyDescent="0.25">
      <c r="A31" s="71" t="s">
        <v>23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10">
        <f>M30*1.2</f>
        <v>377.64936</v>
      </c>
      <c r="N31" s="10">
        <f t="shared" ref="N31:O31" si="5">N30*1.2</f>
        <v>388.89936</v>
      </c>
      <c r="O31" s="10">
        <f t="shared" si="5"/>
        <v>392.64936</v>
      </c>
    </row>
    <row r="32" spans="1:15" outlineLevel="1" x14ac:dyDescent="0.25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>
        <f>(M31+N31+O31)/3</f>
        <v>386.39936000000006</v>
      </c>
      <c r="N32" s="75"/>
      <c r="O32" s="76"/>
    </row>
    <row r="33" spans="1:15" outlineLevel="1" x14ac:dyDescent="0.25">
      <c r="A33" s="71" t="s">
        <v>25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>
        <f>M32*1.12</f>
        <v>432.76728320000012</v>
      </c>
      <c r="N33" s="75"/>
      <c r="O33" s="76"/>
    </row>
    <row r="34" spans="1:15" outlineLevel="1" x14ac:dyDescent="0.25">
      <c r="A34" s="71" t="s">
        <v>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23"/>
      <c r="N34" s="23"/>
      <c r="O34" s="23"/>
    </row>
    <row r="35" spans="1:15" outlineLevel="1" x14ac:dyDescent="0.25"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29">
    <mergeCell ref="A10:D10"/>
    <mergeCell ref="M1:O1"/>
    <mergeCell ref="M3:O3"/>
    <mergeCell ref="M4:O4"/>
    <mergeCell ref="M5:O5"/>
    <mergeCell ref="A7:N8"/>
    <mergeCell ref="M13:O14"/>
    <mergeCell ref="C26:C27"/>
    <mergeCell ref="D26:D27"/>
    <mergeCell ref="A13:A15"/>
    <mergeCell ref="B13:D14"/>
    <mergeCell ref="E13:E15"/>
    <mergeCell ref="F13:F15"/>
    <mergeCell ref="G13:I14"/>
    <mergeCell ref="J13:L14"/>
    <mergeCell ref="A30:L30"/>
    <mergeCell ref="A31:L31"/>
    <mergeCell ref="A16:A21"/>
    <mergeCell ref="A23:A25"/>
    <mergeCell ref="B23:B25"/>
    <mergeCell ref="C23:C25"/>
    <mergeCell ref="D23:D25"/>
    <mergeCell ref="A26:A27"/>
    <mergeCell ref="B26:B27"/>
    <mergeCell ref="A32:L32"/>
    <mergeCell ref="M32:O32"/>
    <mergeCell ref="A33:L33"/>
    <mergeCell ref="M33:O33"/>
    <mergeCell ref="A34:L34"/>
  </mergeCells>
  <pageMargins left="0.25" right="0.25" top="0.75" bottom="0.75" header="0.3" footer="0.3"/>
  <pageSetup paperSize="9" scale="7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>
      <selection activeCell="F27" sqref="F27"/>
    </sheetView>
  </sheetViews>
  <sheetFormatPr defaultRowHeight="15" outlineLevelRow="1" outlineLevelCol="1" x14ac:dyDescent="0.25"/>
  <cols>
    <col min="1" max="1" width="21.28515625" customWidth="1"/>
    <col min="2" max="2" width="9" customWidth="1"/>
    <col min="3" max="3" width="10.28515625" customWidth="1"/>
    <col min="5" max="5" width="44.140625" customWidth="1"/>
    <col min="6" max="6" width="9.140625" customWidth="1" outlineLevel="1"/>
    <col min="9" max="9" width="11" customWidth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11.710937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ht="15.75" x14ac:dyDescent="0.25">
      <c r="A3" s="35"/>
      <c r="B3" s="35"/>
      <c r="C3" s="35"/>
      <c r="D3" s="35"/>
      <c r="E3" s="36"/>
      <c r="F3" s="35"/>
      <c r="G3" s="35"/>
      <c r="H3" s="2"/>
      <c r="I3" s="35"/>
      <c r="J3" s="35"/>
      <c r="K3" s="35"/>
      <c r="L3" s="35"/>
      <c r="M3" s="128" t="s">
        <v>2</v>
      </c>
      <c r="N3" s="128"/>
      <c r="O3" s="128"/>
    </row>
    <row r="4" spans="1:15" ht="15.75" x14ac:dyDescent="0.25">
      <c r="A4" s="35"/>
      <c r="B4" s="35"/>
      <c r="C4" s="35"/>
      <c r="D4" s="35"/>
      <c r="E4" s="37"/>
      <c r="F4" s="35"/>
      <c r="G4" s="35"/>
      <c r="H4" s="3"/>
      <c r="I4" s="35"/>
      <c r="J4" s="35"/>
      <c r="K4" s="35"/>
      <c r="L4" s="35"/>
      <c r="M4" s="128" t="s">
        <v>3</v>
      </c>
      <c r="N4" s="128"/>
      <c r="O4" s="128"/>
    </row>
    <row r="5" spans="1:15" ht="15.75" x14ac:dyDescent="0.25">
      <c r="A5" s="35"/>
      <c r="B5" s="35"/>
      <c r="C5" s="35"/>
      <c r="D5" s="35"/>
      <c r="E5" s="37"/>
      <c r="F5" s="35"/>
      <c r="G5" s="35"/>
      <c r="H5" s="3"/>
      <c r="I5" s="35"/>
      <c r="J5" s="35"/>
      <c r="K5" s="35"/>
      <c r="L5" s="35"/>
      <c r="M5" s="128" t="s">
        <v>121</v>
      </c>
      <c r="N5" s="128"/>
      <c r="O5" s="128"/>
    </row>
    <row r="6" spans="1:15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8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38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38"/>
    </row>
    <row r="9" spans="1:15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8"/>
    </row>
    <row r="10" spans="1:15" ht="15.75" x14ac:dyDescent="0.25">
      <c r="A10" s="128" t="s">
        <v>157</v>
      </c>
      <c r="B10" s="128"/>
      <c r="C10" s="128"/>
      <c r="D10" s="12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8"/>
    </row>
    <row r="11" spans="1:15" ht="15.75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8"/>
    </row>
    <row r="12" spans="1:15" ht="15.75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8"/>
    </row>
    <row r="13" spans="1:15" x14ac:dyDescent="0.25">
      <c r="A13" s="126" t="s">
        <v>4</v>
      </c>
      <c r="B13" s="117" t="s">
        <v>5</v>
      </c>
      <c r="C13" s="118"/>
      <c r="D13" s="119"/>
      <c r="E13" s="126" t="s">
        <v>6</v>
      </c>
      <c r="F13" s="126" t="s">
        <v>7</v>
      </c>
      <c r="G13" s="117" t="s">
        <v>8</v>
      </c>
      <c r="H13" s="118"/>
      <c r="I13" s="119"/>
      <c r="J13" s="117" t="s">
        <v>9</v>
      </c>
      <c r="K13" s="118"/>
      <c r="L13" s="119"/>
      <c r="M13" s="117" t="s">
        <v>10</v>
      </c>
      <c r="N13" s="118"/>
      <c r="O13" s="119"/>
    </row>
    <row r="14" spans="1:15" x14ac:dyDescent="0.25">
      <c r="A14" s="126"/>
      <c r="B14" s="120"/>
      <c r="C14" s="121"/>
      <c r="D14" s="122"/>
      <c r="E14" s="126"/>
      <c r="F14" s="126"/>
      <c r="G14" s="120"/>
      <c r="H14" s="121"/>
      <c r="I14" s="122"/>
      <c r="J14" s="120"/>
      <c r="K14" s="121"/>
      <c r="L14" s="122"/>
      <c r="M14" s="120"/>
      <c r="N14" s="121"/>
      <c r="O14" s="122"/>
    </row>
    <row r="15" spans="1:15" ht="15.75" x14ac:dyDescent="0.25">
      <c r="A15" s="126"/>
      <c r="B15" s="39" t="s">
        <v>11</v>
      </c>
      <c r="C15" s="40" t="s">
        <v>12</v>
      </c>
      <c r="D15" s="41" t="s">
        <v>13</v>
      </c>
      <c r="E15" s="126"/>
      <c r="F15" s="127"/>
      <c r="G15" s="40" t="s">
        <v>14</v>
      </c>
      <c r="H15" s="40" t="s">
        <v>15</v>
      </c>
      <c r="I15" s="40" t="s">
        <v>13</v>
      </c>
      <c r="J15" s="40" t="s">
        <v>14</v>
      </c>
      <c r="K15" s="40" t="s">
        <v>12</v>
      </c>
      <c r="L15" s="40" t="s">
        <v>13</v>
      </c>
      <c r="M15" s="40" t="s">
        <v>14</v>
      </c>
      <c r="N15" s="40" t="s">
        <v>12</v>
      </c>
      <c r="O15" s="40" t="s">
        <v>13</v>
      </c>
    </row>
    <row r="16" spans="1:15" ht="15.75" x14ac:dyDescent="0.25">
      <c r="A16" s="123" t="s">
        <v>27</v>
      </c>
      <c r="B16" s="40">
        <v>100</v>
      </c>
      <c r="C16" s="40">
        <v>130</v>
      </c>
      <c r="D16" s="41">
        <v>150</v>
      </c>
      <c r="E16" s="42" t="s">
        <v>50</v>
      </c>
      <c r="F16" s="40">
        <v>450</v>
      </c>
      <c r="G16" s="40">
        <v>34</v>
      </c>
      <c r="H16" s="40">
        <v>44.2</v>
      </c>
      <c r="I16" s="40">
        <v>51</v>
      </c>
      <c r="J16" s="43">
        <f t="shared" ref="J16:J28" si="0">G16*F16/1000</f>
        <v>15.3</v>
      </c>
      <c r="K16" s="43">
        <f t="shared" ref="K16:K28" si="1">H16*F16/1000</f>
        <v>19.89</v>
      </c>
      <c r="L16" s="43">
        <f t="shared" ref="L16:L28" si="2">I16*F16/1000</f>
        <v>22.95</v>
      </c>
      <c r="M16" s="43">
        <f>SUM(J16:J18)</f>
        <v>27.5</v>
      </c>
      <c r="N16" s="43">
        <f>SUM(K16:K18)</f>
        <v>35.75</v>
      </c>
      <c r="O16" s="44">
        <f>SUM(L16:L18)</f>
        <v>41.25</v>
      </c>
    </row>
    <row r="17" spans="1:18" ht="15.75" x14ac:dyDescent="0.25">
      <c r="A17" s="123"/>
      <c r="B17" s="61"/>
      <c r="C17" s="61"/>
      <c r="D17" s="61"/>
      <c r="E17" s="42" t="s">
        <v>28</v>
      </c>
      <c r="F17" s="40">
        <v>3000</v>
      </c>
      <c r="G17" s="40">
        <v>4</v>
      </c>
      <c r="H17" s="40">
        <v>5.2</v>
      </c>
      <c r="I17" s="40">
        <v>6</v>
      </c>
      <c r="J17" s="43">
        <f t="shared" si="0"/>
        <v>12</v>
      </c>
      <c r="K17" s="43">
        <f t="shared" si="1"/>
        <v>15.6</v>
      </c>
      <c r="L17" s="43">
        <f t="shared" si="2"/>
        <v>18</v>
      </c>
      <c r="M17" s="43"/>
      <c r="N17" s="43"/>
      <c r="O17" s="44"/>
    </row>
    <row r="18" spans="1:18" ht="15.75" x14ac:dyDescent="0.25">
      <c r="A18" s="123"/>
      <c r="B18" s="35"/>
      <c r="C18" s="35"/>
      <c r="D18" s="35"/>
      <c r="E18" s="45" t="s">
        <v>44</v>
      </c>
      <c r="F18" s="40">
        <v>200</v>
      </c>
      <c r="G18" s="40">
        <v>1</v>
      </c>
      <c r="H18" s="40">
        <v>1.3</v>
      </c>
      <c r="I18" s="40">
        <v>1.5</v>
      </c>
      <c r="J18" s="43">
        <f t="shared" si="0"/>
        <v>0.2</v>
      </c>
      <c r="K18" s="43">
        <f t="shared" si="1"/>
        <v>0.26</v>
      </c>
      <c r="L18" s="43">
        <f t="shared" si="2"/>
        <v>0.3</v>
      </c>
      <c r="M18" s="43"/>
      <c r="N18" s="43"/>
      <c r="O18" s="44"/>
    </row>
    <row r="19" spans="1:18" x14ac:dyDescent="0.25">
      <c r="A19" s="124" t="s">
        <v>116</v>
      </c>
      <c r="B19" s="5">
        <v>100</v>
      </c>
      <c r="C19" s="6">
        <v>100</v>
      </c>
      <c r="D19" s="7">
        <v>100</v>
      </c>
      <c r="E19" s="12" t="s">
        <v>124</v>
      </c>
      <c r="F19" s="6">
        <v>1500</v>
      </c>
      <c r="G19" s="6">
        <v>109</v>
      </c>
      <c r="H19" s="6">
        <v>109</v>
      </c>
      <c r="I19" s="6">
        <v>109</v>
      </c>
      <c r="J19" s="9">
        <f t="shared" si="0"/>
        <v>163.5</v>
      </c>
      <c r="K19" s="9">
        <f t="shared" si="1"/>
        <v>163.5</v>
      </c>
      <c r="L19" s="9">
        <f t="shared" si="2"/>
        <v>163.5</v>
      </c>
      <c r="M19" s="9">
        <f>SUM(J19:J22)</f>
        <v>180.06700000000001</v>
      </c>
      <c r="N19" s="9">
        <f>SUM(K19:K22)</f>
        <v>180.06700000000001</v>
      </c>
      <c r="O19" s="10">
        <f>SUM(L19:L22)</f>
        <v>180.06700000000001</v>
      </c>
    </row>
    <row r="20" spans="1:18" x14ac:dyDescent="0.25">
      <c r="A20" s="124"/>
      <c r="B20" s="1"/>
      <c r="C20" s="1"/>
      <c r="D20" s="1"/>
      <c r="E20" s="12" t="s">
        <v>97</v>
      </c>
      <c r="F20" s="6">
        <v>1250</v>
      </c>
      <c r="G20" s="6">
        <v>12.5</v>
      </c>
      <c r="H20" s="6">
        <v>12.5</v>
      </c>
      <c r="I20" s="6">
        <v>12.5</v>
      </c>
      <c r="J20" s="9">
        <f t="shared" si="0"/>
        <v>15.625</v>
      </c>
      <c r="K20" s="9">
        <f t="shared" si="1"/>
        <v>15.625</v>
      </c>
      <c r="L20" s="9">
        <f t="shared" si="2"/>
        <v>15.625</v>
      </c>
      <c r="M20" s="6"/>
      <c r="N20" s="6"/>
      <c r="O20" s="13"/>
    </row>
    <row r="21" spans="1:18" x14ac:dyDescent="0.25">
      <c r="A21" s="124"/>
      <c r="E21" s="19" t="s">
        <v>43</v>
      </c>
      <c r="F21" s="13">
        <v>250</v>
      </c>
      <c r="G21" s="13">
        <v>3.75</v>
      </c>
      <c r="H21" s="13">
        <v>3.75</v>
      </c>
      <c r="I21" s="13">
        <v>3.75</v>
      </c>
      <c r="J21" s="9">
        <f t="shared" si="0"/>
        <v>0.9375</v>
      </c>
      <c r="K21" s="9">
        <f t="shared" si="1"/>
        <v>0.9375</v>
      </c>
      <c r="L21" s="9">
        <f t="shared" si="2"/>
        <v>0.9375</v>
      </c>
      <c r="M21" s="13"/>
      <c r="N21" s="13"/>
      <c r="O21" s="13"/>
    </row>
    <row r="22" spans="1:18" x14ac:dyDescent="0.25">
      <c r="A22" s="124"/>
      <c r="E22" s="19" t="s">
        <v>34</v>
      </c>
      <c r="F22" s="13">
        <v>0.12</v>
      </c>
      <c r="G22" s="13">
        <v>37.5</v>
      </c>
      <c r="H22" s="13">
        <v>37.5</v>
      </c>
      <c r="I22" s="13">
        <v>37.5</v>
      </c>
      <c r="J22" s="9">
        <f t="shared" si="0"/>
        <v>4.4999999999999997E-3</v>
      </c>
      <c r="K22" s="9">
        <f t="shared" si="1"/>
        <v>4.4999999999999997E-3</v>
      </c>
      <c r="L22" s="9">
        <f t="shared" si="2"/>
        <v>4.4999999999999997E-3</v>
      </c>
      <c r="M22" s="13"/>
      <c r="N22" s="13"/>
      <c r="O22" s="13"/>
    </row>
    <row r="23" spans="1:18" x14ac:dyDescent="0.25">
      <c r="A23" s="99" t="s">
        <v>109</v>
      </c>
      <c r="B23" s="20">
        <v>200</v>
      </c>
      <c r="C23" s="13">
        <v>200</v>
      </c>
      <c r="D23" s="13">
        <v>200</v>
      </c>
      <c r="E23" s="19" t="s">
        <v>125</v>
      </c>
      <c r="F23" s="13">
        <v>1200</v>
      </c>
      <c r="G23" s="13">
        <v>20</v>
      </c>
      <c r="H23" s="13">
        <v>20</v>
      </c>
      <c r="I23" s="13">
        <v>20</v>
      </c>
      <c r="J23" s="9">
        <f t="shared" si="0"/>
        <v>24</v>
      </c>
      <c r="K23" s="9">
        <f t="shared" si="1"/>
        <v>24</v>
      </c>
      <c r="L23" s="9">
        <f t="shared" si="2"/>
        <v>24</v>
      </c>
      <c r="M23" s="10">
        <f>SUM(J23:J26)</f>
        <v>41.024000000000001</v>
      </c>
      <c r="N23" s="10">
        <f>SUM(K23:K26)</f>
        <v>41.024000000000001</v>
      </c>
      <c r="O23" s="10">
        <f>SUM(L23:L26)</f>
        <v>41.024000000000001</v>
      </c>
      <c r="R23" s="125"/>
    </row>
    <row r="24" spans="1:18" x14ac:dyDescent="0.25">
      <c r="A24" s="99"/>
      <c r="B24" s="26"/>
      <c r="C24" s="26"/>
      <c r="D24" s="26"/>
      <c r="E24" s="19" t="s">
        <v>126</v>
      </c>
      <c r="F24" s="13">
        <v>800</v>
      </c>
      <c r="G24" s="13">
        <v>20</v>
      </c>
      <c r="H24" s="13">
        <v>20</v>
      </c>
      <c r="I24" s="13">
        <v>20</v>
      </c>
      <c r="J24" s="9">
        <f t="shared" si="0"/>
        <v>16</v>
      </c>
      <c r="K24" s="9">
        <f t="shared" si="1"/>
        <v>16</v>
      </c>
      <c r="L24" s="9">
        <f t="shared" si="2"/>
        <v>16</v>
      </c>
      <c r="M24" s="10"/>
      <c r="N24" s="10"/>
      <c r="O24" s="10"/>
      <c r="R24" s="125"/>
    </row>
    <row r="25" spans="1:18" x14ac:dyDescent="0.25">
      <c r="A25" s="99"/>
      <c r="B25" s="26"/>
      <c r="C25" s="26"/>
      <c r="D25" s="26"/>
      <c r="E25" s="19" t="s">
        <v>33</v>
      </c>
      <c r="F25" s="13">
        <v>5000</v>
      </c>
      <c r="G25" s="13">
        <v>0.2</v>
      </c>
      <c r="H25" s="13">
        <v>0.2</v>
      </c>
      <c r="I25" s="13">
        <v>0.2</v>
      </c>
      <c r="J25" s="9">
        <f t="shared" si="0"/>
        <v>1</v>
      </c>
      <c r="K25" s="9">
        <f t="shared" si="1"/>
        <v>1</v>
      </c>
      <c r="L25" s="9">
        <f t="shared" si="2"/>
        <v>1</v>
      </c>
      <c r="M25" s="10"/>
      <c r="N25" s="10"/>
      <c r="O25" s="10"/>
      <c r="R25" s="125"/>
    </row>
    <row r="26" spans="1:18" x14ac:dyDescent="0.25">
      <c r="A26" s="99"/>
      <c r="B26" s="28"/>
      <c r="C26" s="28"/>
      <c r="D26" s="28"/>
      <c r="E26" s="19" t="s">
        <v>34</v>
      </c>
      <c r="F26" s="13">
        <v>0.12</v>
      </c>
      <c r="G26" s="13">
        <v>200</v>
      </c>
      <c r="H26" s="13">
        <v>200</v>
      </c>
      <c r="I26" s="13">
        <v>200</v>
      </c>
      <c r="J26" s="9">
        <f t="shared" si="0"/>
        <v>2.4E-2</v>
      </c>
      <c r="K26" s="9">
        <f t="shared" si="1"/>
        <v>2.4E-2</v>
      </c>
      <c r="L26" s="9">
        <f t="shared" si="2"/>
        <v>2.4E-2</v>
      </c>
      <c r="M26" s="13"/>
      <c r="N26" s="13"/>
      <c r="O26" s="13"/>
      <c r="R26" s="125"/>
    </row>
    <row r="27" spans="1:18" x14ac:dyDescent="0.25">
      <c r="A27" s="59" t="s">
        <v>35</v>
      </c>
      <c r="B27" s="13">
        <v>15</v>
      </c>
      <c r="C27" s="13">
        <v>15</v>
      </c>
      <c r="D27" s="13">
        <v>15</v>
      </c>
      <c r="E27" s="21" t="s">
        <v>36</v>
      </c>
      <c r="F27" s="13">
        <v>3000</v>
      </c>
      <c r="G27" s="13">
        <v>15</v>
      </c>
      <c r="H27" s="13">
        <v>15</v>
      </c>
      <c r="I27" s="13">
        <v>15</v>
      </c>
      <c r="J27" s="9">
        <f t="shared" si="0"/>
        <v>45</v>
      </c>
      <c r="K27" s="9">
        <f t="shared" si="1"/>
        <v>45</v>
      </c>
      <c r="L27" s="9">
        <f t="shared" si="2"/>
        <v>45</v>
      </c>
      <c r="M27" s="10">
        <f>J27</f>
        <v>45</v>
      </c>
      <c r="N27" s="10">
        <f t="shared" ref="N27:O27" si="3">K27</f>
        <v>45</v>
      </c>
      <c r="O27" s="10">
        <f t="shared" si="3"/>
        <v>45</v>
      </c>
      <c r="R27" s="125"/>
    </row>
    <row r="28" spans="1:18" ht="15" customHeight="1" x14ac:dyDescent="0.25">
      <c r="A28" s="84" t="s">
        <v>20</v>
      </c>
      <c r="B28" s="20">
        <v>20</v>
      </c>
      <c r="C28" s="13">
        <v>35</v>
      </c>
      <c r="D28" s="13">
        <v>40</v>
      </c>
      <c r="E28" s="21" t="s">
        <v>20</v>
      </c>
      <c r="F28" s="13">
        <v>625</v>
      </c>
      <c r="G28" s="13">
        <v>20</v>
      </c>
      <c r="H28" s="13">
        <v>35</v>
      </c>
      <c r="I28" s="13">
        <v>40</v>
      </c>
      <c r="J28" s="9">
        <f t="shared" si="0"/>
        <v>12.5</v>
      </c>
      <c r="K28" s="9">
        <f t="shared" si="1"/>
        <v>21.875</v>
      </c>
      <c r="L28" s="9">
        <f t="shared" si="2"/>
        <v>25</v>
      </c>
      <c r="M28" s="10">
        <f>SUM(J28)</f>
        <v>12.5</v>
      </c>
      <c r="N28" s="10">
        <f>SUM(K28)</f>
        <v>21.875</v>
      </c>
      <c r="O28" s="10">
        <f>SUM(L28)</f>
        <v>25</v>
      </c>
      <c r="R28" s="125"/>
    </row>
    <row r="29" spans="1:18" x14ac:dyDescent="0.25">
      <c r="A29" s="85"/>
      <c r="B29" s="20"/>
      <c r="C29" s="13"/>
      <c r="D29" s="13"/>
      <c r="E29" s="21"/>
      <c r="F29" s="13"/>
      <c r="G29" s="13"/>
      <c r="H29" s="13"/>
      <c r="I29" s="13"/>
      <c r="J29" s="9"/>
      <c r="K29" s="9"/>
      <c r="L29" s="9"/>
      <c r="M29" s="13"/>
      <c r="N29" s="13"/>
      <c r="O29" s="13"/>
      <c r="R29" s="125"/>
    </row>
    <row r="30" spans="1:18" ht="15.75" x14ac:dyDescent="0.25">
      <c r="A30" s="47" t="s">
        <v>21</v>
      </c>
      <c r="B30" s="47"/>
      <c r="C30" s="47"/>
      <c r="D30" s="47"/>
      <c r="E30" s="47"/>
      <c r="F30" s="46"/>
      <c r="G30" s="46">
        <v>557.26</v>
      </c>
      <c r="H30" s="46">
        <v>632.12</v>
      </c>
      <c r="I30" s="46">
        <v>673.54</v>
      </c>
      <c r="J30" s="43"/>
      <c r="K30" s="43"/>
      <c r="L30" s="43"/>
      <c r="M30" s="44"/>
      <c r="N30" s="44"/>
      <c r="O30" s="44"/>
      <c r="R30" s="125"/>
    </row>
    <row r="31" spans="1:18" ht="15.75" x14ac:dyDescent="0.25">
      <c r="A31" s="47"/>
      <c r="B31" s="47"/>
      <c r="C31" s="47"/>
      <c r="D31" s="47"/>
      <c r="E31" s="47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8" ht="15.75" outlineLevel="1" x14ac:dyDescent="0.25">
      <c r="A32" s="111" t="s">
        <v>22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3"/>
      <c r="M32" s="44">
        <f>SUM(M16:M31)</f>
        <v>306.09100000000001</v>
      </c>
      <c r="N32" s="44">
        <f>SUM(N16:N31)</f>
        <v>323.71600000000001</v>
      </c>
      <c r="O32" s="44">
        <f>SUM(O16:O31)</f>
        <v>332.34100000000001</v>
      </c>
    </row>
    <row r="33" spans="1:15" ht="15.75" outlineLevel="1" x14ac:dyDescent="0.25">
      <c r="A33" s="111" t="s">
        <v>23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44">
        <f>M32*1.2</f>
        <v>367.30919999999998</v>
      </c>
      <c r="N33" s="44">
        <f t="shared" ref="N33:O33" si="4">N32*1.2</f>
        <v>388.45920000000001</v>
      </c>
      <c r="O33" s="44">
        <f t="shared" si="4"/>
        <v>398.80919999999998</v>
      </c>
    </row>
    <row r="34" spans="1:15" ht="15.75" outlineLevel="1" x14ac:dyDescent="0.25">
      <c r="A34" s="111" t="s">
        <v>24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3"/>
      <c r="M34" s="114">
        <f>(M33+N33+O33)/3</f>
        <v>384.85919999999993</v>
      </c>
      <c r="N34" s="115"/>
      <c r="O34" s="116"/>
    </row>
    <row r="35" spans="1:15" ht="15.75" outlineLevel="1" x14ac:dyDescent="0.25">
      <c r="A35" s="111" t="s">
        <v>25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3"/>
      <c r="M35" s="114">
        <f>M34*1.12</f>
        <v>431.04230399999994</v>
      </c>
      <c r="N35" s="115"/>
      <c r="O35" s="116"/>
    </row>
    <row r="36" spans="1:15" ht="15.75" outlineLevel="1" x14ac:dyDescent="0.25">
      <c r="A36" s="111" t="s">
        <v>26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3"/>
      <c r="M36" s="48"/>
      <c r="N36" s="48"/>
      <c r="O36" s="48"/>
    </row>
    <row r="37" spans="1:15" ht="15.75" x14ac:dyDescent="0.25">
      <c r="A37" s="38"/>
      <c r="B37" s="38"/>
      <c r="C37" s="38"/>
      <c r="D37" s="38"/>
      <c r="E37" s="38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5"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</sheetData>
  <mergeCells count="25">
    <mergeCell ref="A10:D10"/>
    <mergeCell ref="M1:O1"/>
    <mergeCell ref="M3:O3"/>
    <mergeCell ref="M4:O4"/>
    <mergeCell ref="M5:O5"/>
    <mergeCell ref="A7:N8"/>
    <mergeCell ref="M13:O14"/>
    <mergeCell ref="A16:A18"/>
    <mergeCell ref="A19:A22"/>
    <mergeCell ref="R23:R30"/>
    <mergeCell ref="A13:A15"/>
    <mergeCell ref="B13:D14"/>
    <mergeCell ref="E13:E15"/>
    <mergeCell ref="F13:F15"/>
    <mergeCell ref="G13:I14"/>
    <mergeCell ref="J13:L14"/>
    <mergeCell ref="A23:A26"/>
    <mergeCell ref="A28:A29"/>
    <mergeCell ref="A36:L36"/>
    <mergeCell ref="A32:L32"/>
    <mergeCell ref="A33:L33"/>
    <mergeCell ref="A34:L34"/>
    <mergeCell ref="M34:O34"/>
    <mergeCell ref="A35:L35"/>
    <mergeCell ref="M35:O35"/>
  </mergeCells>
  <pageMargins left="0.25" right="0.25" top="0.75" bottom="0.75" header="0.3" footer="0.3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4" workbookViewId="0">
      <selection activeCell="F31" sqref="F31"/>
    </sheetView>
  </sheetViews>
  <sheetFormatPr defaultRowHeight="15" outlineLevelRow="1" outlineLevelCol="1" x14ac:dyDescent="0.25"/>
  <cols>
    <col min="1" max="1" width="21.28515625" customWidth="1"/>
    <col min="2" max="2" width="9.5703125" customWidth="1"/>
    <col min="3" max="3" width="10.28515625" customWidth="1"/>
    <col min="5" max="5" width="27.7109375" customWidth="1"/>
    <col min="6" max="6" width="9.140625" customWidth="1" outlineLevel="1"/>
    <col min="10" max="11" width="9.140625" customWidth="1" outlineLevel="1"/>
    <col min="12" max="12" width="10.28515625" customWidth="1" outlineLevel="1"/>
    <col min="13" max="13" width="9.140625" customWidth="1" outlineLevel="1"/>
    <col min="14" max="14" width="9.85546875" customWidth="1" outlineLevel="1"/>
    <col min="15" max="15" width="9.140625" customWidth="1" outlineLevel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4" t="s">
        <v>0</v>
      </c>
      <c r="N1" s="94"/>
      <c r="O1" s="94"/>
    </row>
    <row r="2" spans="1:15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4" t="s">
        <v>1</v>
      </c>
      <c r="N2" s="4"/>
    </row>
    <row r="3" spans="1:15" x14ac:dyDescent="0.25">
      <c r="A3" s="1"/>
      <c r="B3" s="1"/>
      <c r="C3" s="1"/>
      <c r="D3" s="1"/>
      <c r="E3" s="3"/>
      <c r="F3" s="1"/>
      <c r="G3" s="1"/>
      <c r="H3" s="2"/>
      <c r="I3" s="1"/>
      <c r="J3" s="1"/>
      <c r="K3" s="1"/>
      <c r="L3" s="1"/>
      <c r="M3" s="94" t="s">
        <v>2</v>
      </c>
      <c r="N3" s="94"/>
      <c r="O3" s="94"/>
    </row>
    <row r="4" spans="1:15" x14ac:dyDescent="0.25">
      <c r="A4" s="1"/>
      <c r="B4" s="1"/>
      <c r="C4" s="1"/>
      <c r="D4" s="1"/>
      <c r="E4" s="3"/>
      <c r="F4" s="1"/>
      <c r="G4" s="1"/>
      <c r="H4" s="3"/>
      <c r="I4" s="1"/>
      <c r="J4" s="1"/>
      <c r="K4" s="1"/>
      <c r="L4" s="1"/>
      <c r="M4" s="94" t="s">
        <v>3</v>
      </c>
      <c r="N4" s="94"/>
      <c r="O4" s="94"/>
    </row>
    <row r="5" spans="1:15" x14ac:dyDescent="0.25">
      <c r="A5" s="1"/>
      <c r="B5" s="1"/>
      <c r="C5" s="1"/>
      <c r="D5" s="1"/>
      <c r="E5" s="1"/>
      <c r="F5" s="1"/>
      <c r="G5" s="1"/>
      <c r="H5" s="3"/>
      <c r="I5" s="1"/>
      <c r="J5" s="1"/>
      <c r="K5" s="1"/>
      <c r="L5" s="1"/>
      <c r="M5" s="94" t="s">
        <v>121</v>
      </c>
      <c r="N5" s="94"/>
      <c r="O5" s="9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" customHeight="1" x14ac:dyDescent="0.25">
      <c r="A7" s="95" t="s">
        <v>122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94" t="s">
        <v>158</v>
      </c>
      <c r="B10" s="94"/>
      <c r="C10" s="94"/>
      <c r="D10" s="94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92" t="s">
        <v>4</v>
      </c>
      <c r="B13" s="77" t="s">
        <v>5</v>
      </c>
      <c r="C13" s="78"/>
      <c r="D13" s="79"/>
      <c r="E13" s="92" t="s">
        <v>6</v>
      </c>
      <c r="F13" s="92" t="s">
        <v>7</v>
      </c>
      <c r="G13" s="77" t="s">
        <v>8</v>
      </c>
      <c r="H13" s="78"/>
      <c r="I13" s="79"/>
      <c r="J13" s="77" t="s">
        <v>9</v>
      </c>
      <c r="K13" s="78"/>
      <c r="L13" s="79"/>
      <c r="M13" s="77" t="s">
        <v>10</v>
      </c>
      <c r="N13" s="78"/>
      <c r="O13" s="79"/>
    </row>
    <row r="14" spans="1:15" x14ac:dyDescent="0.25">
      <c r="A14" s="92"/>
      <c r="B14" s="80"/>
      <c r="C14" s="81"/>
      <c r="D14" s="82"/>
      <c r="E14" s="92"/>
      <c r="F14" s="92"/>
      <c r="G14" s="80"/>
      <c r="H14" s="81"/>
      <c r="I14" s="82"/>
      <c r="J14" s="80"/>
      <c r="K14" s="81"/>
      <c r="L14" s="82"/>
      <c r="M14" s="80"/>
      <c r="N14" s="81"/>
      <c r="O14" s="82"/>
    </row>
    <row r="15" spans="1:15" x14ac:dyDescent="0.25">
      <c r="A15" s="92"/>
      <c r="B15" s="5" t="s">
        <v>11</v>
      </c>
      <c r="C15" s="6" t="s">
        <v>12</v>
      </c>
      <c r="D15" s="7" t="s">
        <v>13</v>
      </c>
      <c r="E15" s="92"/>
      <c r="F15" s="93"/>
      <c r="G15" s="6" t="s">
        <v>14</v>
      </c>
      <c r="H15" s="6" t="s">
        <v>15</v>
      </c>
      <c r="I15" s="6" t="s">
        <v>13</v>
      </c>
      <c r="J15" s="6" t="s">
        <v>14</v>
      </c>
      <c r="K15" s="6" t="s">
        <v>12</v>
      </c>
      <c r="L15" s="6" t="s">
        <v>13</v>
      </c>
      <c r="M15" s="6" t="s">
        <v>14</v>
      </c>
      <c r="N15" s="6" t="s">
        <v>12</v>
      </c>
      <c r="O15" s="6" t="s">
        <v>13</v>
      </c>
    </row>
    <row r="16" spans="1:15" ht="15" customHeight="1" x14ac:dyDescent="0.25">
      <c r="A16" s="96" t="s">
        <v>52</v>
      </c>
      <c r="B16" s="5" t="s">
        <v>135</v>
      </c>
      <c r="C16" s="50" t="s">
        <v>136</v>
      </c>
      <c r="D16" s="7" t="s">
        <v>137</v>
      </c>
      <c r="E16" s="12" t="s">
        <v>46</v>
      </c>
      <c r="F16" s="6">
        <v>250</v>
      </c>
      <c r="G16" s="6">
        <v>66.599999999999994</v>
      </c>
      <c r="H16" s="6">
        <v>76.599999999999994</v>
      </c>
      <c r="I16" s="6">
        <v>83.3</v>
      </c>
      <c r="J16" s="9">
        <f>G16*F16/1000</f>
        <v>16.649999999999999</v>
      </c>
      <c r="K16" s="9">
        <f>H16*F16/1000</f>
        <v>19.149999999999999</v>
      </c>
      <c r="L16" s="9">
        <f>I16*F16/1000</f>
        <v>20.824999999999999</v>
      </c>
      <c r="M16" s="9">
        <f>SUM(J16:J25)</f>
        <v>182.85</v>
      </c>
      <c r="N16" s="9">
        <f t="shared" ref="N16:O16" si="0">SUM(K16:K25)</f>
        <v>206.095</v>
      </c>
      <c r="O16" s="9">
        <f t="shared" si="0"/>
        <v>221.48</v>
      </c>
    </row>
    <row r="17" spans="1:15" x14ac:dyDescent="0.25">
      <c r="A17" s="97"/>
      <c r="B17" s="15"/>
      <c r="C17" s="15"/>
      <c r="D17" s="15"/>
      <c r="E17" s="12" t="s">
        <v>56</v>
      </c>
      <c r="F17" s="6">
        <v>300</v>
      </c>
      <c r="G17" s="6">
        <v>16.2</v>
      </c>
      <c r="H17" s="6">
        <v>18.600000000000001</v>
      </c>
      <c r="I17" s="6">
        <v>20.3</v>
      </c>
      <c r="J17" s="9">
        <f t="shared" ref="J17:J33" si="1">G17*F17/1000</f>
        <v>4.8600000000000003</v>
      </c>
      <c r="K17" s="9">
        <f t="shared" ref="K17:K33" si="2">H17*F17/1000</f>
        <v>5.58</v>
      </c>
      <c r="L17" s="9">
        <f t="shared" ref="L17:L33" si="3">I17*F17/1000</f>
        <v>6.09</v>
      </c>
      <c r="M17" s="9"/>
      <c r="N17" s="9"/>
      <c r="O17" s="10"/>
    </row>
    <row r="18" spans="1:15" x14ac:dyDescent="0.25">
      <c r="A18" s="97"/>
      <c r="B18" s="15"/>
      <c r="C18" s="15"/>
      <c r="D18" s="15"/>
      <c r="E18" s="12" t="s">
        <v>57</v>
      </c>
      <c r="F18" s="6">
        <v>426</v>
      </c>
      <c r="G18" s="6">
        <v>10</v>
      </c>
      <c r="H18" s="6">
        <v>11.5</v>
      </c>
      <c r="I18" s="6">
        <v>12.5</v>
      </c>
      <c r="J18" s="9">
        <f t="shared" si="1"/>
        <v>4.26</v>
      </c>
      <c r="K18" s="9">
        <f t="shared" si="2"/>
        <v>4.899</v>
      </c>
      <c r="L18" s="9">
        <f t="shared" si="3"/>
        <v>5.3250000000000002</v>
      </c>
      <c r="M18" s="9"/>
      <c r="N18" s="9"/>
      <c r="O18" s="10"/>
    </row>
    <row r="19" spans="1:15" x14ac:dyDescent="0.25">
      <c r="A19" s="97"/>
      <c r="B19" s="15"/>
      <c r="C19" s="15"/>
      <c r="D19" s="15"/>
      <c r="E19" s="12" t="s">
        <v>29</v>
      </c>
      <c r="F19" s="6">
        <v>250</v>
      </c>
      <c r="G19" s="6">
        <v>9.6</v>
      </c>
      <c r="H19" s="6">
        <v>11</v>
      </c>
      <c r="I19" s="6">
        <v>12</v>
      </c>
      <c r="J19" s="9">
        <f t="shared" si="1"/>
        <v>2.4</v>
      </c>
      <c r="K19" s="9">
        <f t="shared" si="2"/>
        <v>2.75</v>
      </c>
      <c r="L19" s="9">
        <f t="shared" si="3"/>
        <v>3</v>
      </c>
      <c r="M19" s="9"/>
      <c r="N19" s="9"/>
      <c r="O19" s="10"/>
    </row>
    <row r="20" spans="1:15" x14ac:dyDescent="0.25">
      <c r="A20" s="97"/>
      <c r="B20" s="15"/>
      <c r="C20" s="15"/>
      <c r="D20" s="15"/>
      <c r="E20" s="12" t="s">
        <v>28</v>
      </c>
      <c r="F20" s="6">
        <v>3000</v>
      </c>
      <c r="G20" s="6">
        <v>4</v>
      </c>
      <c r="H20" s="6">
        <v>4.5999999999999996</v>
      </c>
      <c r="I20" s="6">
        <v>5</v>
      </c>
      <c r="J20" s="9">
        <f t="shared" si="1"/>
        <v>12</v>
      </c>
      <c r="K20" s="9">
        <f t="shared" si="2"/>
        <v>13.799999999999999</v>
      </c>
      <c r="L20" s="9">
        <f t="shared" si="3"/>
        <v>15</v>
      </c>
      <c r="M20" s="9"/>
      <c r="N20" s="9"/>
      <c r="O20" s="10"/>
    </row>
    <row r="21" spans="1:15" x14ac:dyDescent="0.25">
      <c r="A21" s="97"/>
      <c r="B21" s="15"/>
      <c r="C21" s="15"/>
      <c r="D21" s="15"/>
      <c r="E21" s="8" t="s">
        <v>133</v>
      </c>
      <c r="F21" s="6">
        <v>3000</v>
      </c>
      <c r="G21" s="6">
        <v>2.6</v>
      </c>
      <c r="H21" s="6">
        <v>3</v>
      </c>
      <c r="I21" s="6">
        <v>3.3</v>
      </c>
      <c r="J21" s="9">
        <f t="shared" si="1"/>
        <v>7.8</v>
      </c>
      <c r="K21" s="9">
        <f t="shared" si="2"/>
        <v>9</v>
      </c>
      <c r="L21" s="9">
        <f t="shared" si="3"/>
        <v>9.9</v>
      </c>
      <c r="M21" s="9"/>
      <c r="N21" s="9"/>
      <c r="O21" s="10"/>
    </row>
    <row r="22" spans="1:15" x14ac:dyDescent="0.25">
      <c r="A22" s="97"/>
      <c r="B22" s="15"/>
      <c r="C22" s="15"/>
      <c r="D22" s="15"/>
      <c r="E22" s="8" t="s">
        <v>40</v>
      </c>
      <c r="F22" s="6">
        <v>200</v>
      </c>
      <c r="G22" s="6">
        <v>1.2</v>
      </c>
      <c r="H22" s="6">
        <v>1.38</v>
      </c>
      <c r="I22" s="6">
        <v>1.5</v>
      </c>
      <c r="J22" s="9">
        <f t="shared" si="1"/>
        <v>0.24</v>
      </c>
      <c r="K22" s="9">
        <f t="shared" si="2"/>
        <v>0.27600000000000002</v>
      </c>
      <c r="L22" s="9">
        <f t="shared" si="3"/>
        <v>0.3</v>
      </c>
      <c r="M22" s="9"/>
      <c r="N22" s="9"/>
      <c r="O22" s="10"/>
    </row>
    <row r="23" spans="1:15" x14ac:dyDescent="0.25">
      <c r="A23" s="97"/>
      <c r="B23" s="15"/>
      <c r="C23" s="15"/>
      <c r="D23" s="15"/>
      <c r="E23" s="8" t="s">
        <v>87</v>
      </c>
      <c r="F23" s="6">
        <v>1000</v>
      </c>
      <c r="G23" s="6">
        <v>0.04</v>
      </c>
      <c r="H23" s="6">
        <v>0.04</v>
      </c>
      <c r="I23" s="6">
        <v>0.04</v>
      </c>
      <c r="J23" s="9">
        <f t="shared" si="1"/>
        <v>0.04</v>
      </c>
      <c r="K23" s="9">
        <f t="shared" si="2"/>
        <v>0.04</v>
      </c>
      <c r="L23" s="9">
        <f t="shared" si="3"/>
        <v>0.04</v>
      </c>
      <c r="M23" s="9"/>
      <c r="N23" s="9"/>
      <c r="O23" s="10"/>
    </row>
    <row r="24" spans="1:15" x14ac:dyDescent="0.25">
      <c r="A24" s="97"/>
      <c r="B24" s="15"/>
      <c r="C24" s="15"/>
      <c r="D24" s="15"/>
      <c r="E24" s="8" t="s">
        <v>49</v>
      </c>
      <c r="F24" s="6">
        <v>800</v>
      </c>
      <c r="G24" s="6">
        <v>130</v>
      </c>
      <c r="H24" s="6">
        <v>150</v>
      </c>
      <c r="I24" s="6">
        <v>163</v>
      </c>
      <c r="J24" s="9">
        <f t="shared" si="1"/>
        <v>104</v>
      </c>
      <c r="K24" s="9">
        <f t="shared" si="2"/>
        <v>120</v>
      </c>
      <c r="L24" s="9">
        <f t="shared" si="3"/>
        <v>130.4</v>
      </c>
      <c r="M24" s="9"/>
      <c r="N24" s="9"/>
      <c r="O24" s="10"/>
    </row>
    <row r="25" spans="1:15" x14ac:dyDescent="0.25">
      <c r="A25" s="57" t="s">
        <v>118</v>
      </c>
      <c r="B25" s="6"/>
      <c r="C25" s="6"/>
      <c r="D25" s="6"/>
      <c r="E25" s="8" t="s">
        <v>134</v>
      </c>
      <c r="F25" s="6">
        <v>1020</v>
      </c>
      <c r="G25" s="6">
        <v>30</v>
      </c>
      <c r="H25" s="6">
        <v>30</v>
      </c>
      <c r="I25" s="6">
        <v>30</v>
      </c>
      <c r="J25" s="9">
        <f t="shared" si="1"/>
        <v>30.6</v>
      </c>
      <c r="K25" s="9">
        <f t="shared" si="2"/>
        <v>30.6</v>
      </c>
      <c r="L25" s="9">
        <f t="shared" si="3"/>
        <v>30.6</v>
      </c>
      <c r="M25" s="9"/>
      <c r="N25" s="9"/>
      <c r="O25" s="10"/>
    </row>
    <row r="26" spans="1:15" x14ac:dyDescent="0.25">
      <c r="A26" s="83" t="s">
        <v>30</v>
      </c>
      <c r="B26" s="13">
        <v>200</v>
      </c>
      <c r="C26" s="13">
        <v>200</v>
      </c>
      <c r="D26" s="13">
        <v>200</v>
      </c>
      <c r="E26" s="19" t="s">
        <v>127</v>
      </c>
      <c r="F26" s="13">
        <v>1500</v>
      </c>
      <c r="G26" s="13">
        <v>8</v>
      </c>
      <c r="H26" s="13">
        <v>8</v>
      </c>
      <c r="I26" s="13">
        <v>8</v>
      </c>
      <c r="J26" s="9">
        <f t="shared" ref="J26:J30" si="4">G26*F26/1000</f>
        <v>12</v>
      </c>
      <c r="K26" s="9">
        <f t="shared" ref="K26:K30" si="5">H26*F26/1000</f>
        <v>12</v>
      </c>
      <c r="L26" s="9">
        <f t="shared" ref="L26:L30" si="6">I26*F26/1000</f>
        <v>12</v>
      </c>
      <c r="M26" s="10">
        <f>SUM(J26:J30)</f>
        <v>52.72616</v>
      </c>
      <c r="N26" s="10">
        <f>SUM(K26:K30)</f>
        <v>52.72616</v>
      </c>
      <c r="O26" s="10">
        <f>SUM(L26:L30)</f>
        <v>52.72616</v>
      </c>
    </row>
    <row r="27" spans="1:15" x14ac:dyDescent="0.25">
      <c r="A27" s="83"/>
      <c r="B27" s="26"/>
      <c r="C27" s="26"/>
      <c r="D27" s="26"/>
      <c r="E27" s="19" t="s">
        <v>31</v>
      </c>
      <c r="F27" s="13">
        <v>800</v>
      </c>
      <c r="G27" s="13">
        <v>24</v>
      </c>
      <c r="H27" s="13">
        <v>24</v>
      </c>
      <c r="I27" s="13">
        <v>24</v>
      </c>
      <c r="J27" s="9">
        <f t="shared" si="4"/>
        <v>19.2</v>
      </c>
      <c r="K27" s="9">
        <f t="shared" si="5"/>
        <v>19.2</v>
      </c>
      <c r="L27" s="9">
        <f t="shared" si="6"/>
        <v>19.2</v>
      </c>
      <c r="M27" s="10"/>
      <c r="N27" s="10"/>
      <c r="O27" s="10"/>
    </row>
    <row r="28" spans="1:15" x14ac:dyDescent="0.25">
      <c r="A28" s="83"/>
      <c r="B28" s="26"/>
      <c r="C28" s="26"/>
      <c r="D28" s="26"/>
      <c r="E28" s="19" t="s">
        <v>128</v>
      </c>
      <c r="F28" s="13">
        <v>2000</v>
      </c>
      <c r="G28" s="13">
        <v>10</v>
      </c>
      <c r="H28" s="13">
        <v>10</v>
      </c>
      <c r="I28" s="13">
        <v>10</v>
      </c>
      <c r="J28" s="9">
        <f t="shared" si="4"/>
        <v>20</v>
      </c>
      <c r="K28" s="9">
        <f t="shared" si="5"/>
        <v>20</v>
      </c>
      <c r="L28" s="9">
        <f t="shared" si="6"/>
        <v>20</v>
      </c>
      <c r="M28" s="10"/>
      <c r="N28" s="10"/>
      <c r="O28" s="10"/>
    </row>
    <row r="29" spans="1:15" x14ac:dyDescent="0.25">
      <c r="A29" s="83"/>
      <c r="B29" s="26"/>
      <c r="C29" s="26"/>
      <c r="D29" s="26"/>
      <c r="E29" s="19" t="s">
        <v>33</v>
      </c>
      <c r="F29" s="13">
        <v>5000</v>
      </c>
      <c r="G29" s="13">
        <v>0.3</v>
      </c>
      <c r="H29" s="13">
        <v>0.3</v>
      </c>
      <c r="I29" s="13">
        <v>0.3</v>
      </c>
      <c r="J29" s="9">
        <f t="shared" si="4"/>
        <v>1.5</v>
      </c>
      <c r="K29" s="9">
        <f t="shared" si="5"/>
        <v>1.5</v>
      </c>
      <c r="L29" s="9">
        <f t="shared" si="6"/>
        <v>1.5</v>
      </c>
      <c r="M29" s="10"/>
      <c r="N29" s="10"/>
      <c r="O29" s="10"/>
    </row>
    <row r="30" spans="1:15" x14ac:dyDescent="0.25">
      <c r="A30" s="83"/>
      <c r="E30" s="19" t="s">
        <v>34</v>
      </c>
      <c r="F30" s="13">
        <v>0.12</v>
      </c>
      <c r="G30" s="13">
        <v>218</v>
      </c>
      <c r="H30" s="13">
        <v>218</v>
      </c>
      <c r="I30" s="13">
        <v>218</v>
      </c>
      <c r="J30" s="9">
        <f t="shared" si="4"/>
        <v>2.6159999999999999E-2</v>
      </c>
      <c r="K30" s="9">
        <f t="shared" si="5"/>
        <v>2.6159999999999999E-2</v>
      </c>
      <c r="L30" s="9">
        <f t="shared" si="6"/>
        <v>2.6159999999999999E-2</v>
      </c>
      <c r="M30" s="10"/>
      <c r="N30" s="10"/>
      <c r="O30" s="10"/>
    </row>
    <row r="31" spans="1:15" ht="15" customHeight="1" x14ac:dyDescent="0.25">
      <c r="A31" s="84" t="s">
        <v>20</v>
      </c>
      <c r="B31" s="20">
        <v>20</v>
      </c>
      <c r="C31" s="13">
        <v>35</v>
      </c>
      <c r="D31" s="13">
        <v>40</v>
      </c>
      <c r="E31" s="21" t="s">
        <v>20</v>
      </c>
      <c r="F31" s="13">
        <v>625</v>
      </c>
      <c r="G31" s="13">
        <v>20</v>
      </c>
      <c r="H31" s="13">
        <v>35</v>
      </c>
      <c r="I31" s="13">
        <v>40</v>
      </c>
      <c r="J31" s="9">
        <f t="shared" si="1"/>
        <v>12.5</v>
      </c>
      <c r="K31" s="9">
        <f t="shared" si="2"/>
        <v>21.875</v>
      </c>
      <c r="L31" s="9">
        <f t="shared" si="3"/>
        <v>25</v>
      </c>
      <c r="M31" s="10">
        <f>J31</f>
        <v>12.5</v>
      </c>
      <c r="N31" s="10">
        <f>K31</f>
        <v>21.875</v>
      </c>
      <c r="O31" s="10">
        <f>L31</f>
        <v>25</v>
      </c>
    </row>
    <row r="32" spans="1:15" x14ac:dyDescent="0.25">
      <c r="A32" s="85"/>
      <c r="B32" s="20"/>
      <c r="C32" s="13"/>
      <c r="D32" s="13"/>
      <c r="E32" s="21"/>
      <c r="F32" s="13"/>
      <c r="G32" s="13"/>
      <c r="H32" s="13"/>
      <c r="I32" s="13"/>
      <c r="J32" s="9">
        <f t="shared" si="1"/>
        <v>0</v>
      </c>
      <c r="K32" s="9">
        <f t="shared" si="2"/>
        <v>0</v>
      </c>
      <c r="L32" s="9">
        <f t="shared" si="3"/>
        <v>0</v>
      </c>
      <c r="M32" s="10"/>
      <c r="N32" s="10"/>
      <c r="O32" s="10"/>
    </row>
    <row r="33" spans="1:15" x14ac:dyDescent="0.25">
      <c r="A33" s="59" t="s">
        <v>114</v>
      </c>
      <c r="B33" s="5">
        <v>40</v>
      </c>
      <c r="C33" s="6">
        <v>40</v>
      </c>
      <c r="D33" s="7">
        <v>40</v>
      </c>
      <c r="E33" s="12" t="s">
        <v>129</v>
      </c>
      <c r="F33" s="6">
        <v>1200</v>
      </c>
      <c r="G33" s="6">
        <v>40</v>
      </c>
      <c r="H33" s="6">
        <v>40</v>
      </c>
      <c r="I33" s="6">
        <v>40</v>
      </c>
      <c r="J33" s="9">
        <f t="shared" si="1"/>
        <v>48</v>
      </c>
      <c r="K33" s="9">
        <f t="shared" si="2"/>
        <v>48</v>
      </c>
      <c r="L33" s="9">
        <f t="shared" si="3"/>
        <v>48</v>
      </c>
      <c r="M33" s="9">
        <f>J33</f>
        <v>48</v>
      </c>
      <c r="N33" s="9">
        <f t="shared" ref="N33:O33" si="7">K33</f>
        <v>48</v>
      </c>
      <c r="O33" s="9">
        <f t="shared" si="7"/>
        <v>48</v>
      </c>
    </row>
    <row r="34" spans="1:15" x14ac:dyDescent="0.25">
      <c r="A34" s="22" t="s">
        <v>21</v>
      </c>
      <c r="B34" s="22"/>
      <c r="C34" s="22"/>
      <c r="D34" s="22"/>
      <c r="E34" s="22"/>
      <c r="F34" s="13"/>
      <c r="G34" s="13">
        <v>724.94</v>
      </c>
      <c r="H34" s="13">
        <v>825.62</v>
      </c>
      <c r="I34" s="13">
        <v>884.32</v>
      </c>
      <c r="J34" s="9"/>
      <c r="K34" s="9"/>
      <c r="L34" s="9"/>
      <c r="M34" s="10"/>
      <c r="N34" s="10"/>
      <c r="O34" s="10"/>
    </row>
    <row r="35" spans="1:15" x14ac:dyDescent="0.25">
      <c r="A35" s="22"/>
      <c r="B35" s="22"/>
      <c r="C35" s="22"/>
      <c r="D35" s="22"/>
      <c r="E35" s="22"/>
      <c r="F35" s="13"/>
      <c r="G35" s="13"/>
      <c r="H35" s="13"/>
      <c r="I35" s="13"/>
      <c r="J35" s="10"/>
      <c r="K35" s="10"/>
      <c r="L35" s="10"/>
      <c r="M35" s="10"/>
      <c r="N35" s="10"/>
      <c r="O35" s="10"/>
    </row>
    <row r="36" spans="1:15" outlineLevel="1" x14ac:dyDescent="0.25">
      <c r="A36" s="71" t="s">
        <v>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10">
        <f>SUM(M16:M35)</f>
        <v>296.07615999999996</v>
      </c>
      <c r="N36" s="10">
        <f>SUM(N16:N35)</f>
        <v>328.69616000000002</v>
      </c>
      <c r="O36" s="10">
        <f>SUM(O16:O35)</f>
        <v>347.20616000000001</v>
      </c>
    </row>
    <row r="37" spans="1:15" outlineLevel="1" x14ac:dyDescent="0.25">
      <c r="A37" s="71" t="s">
        <v>23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10">
        <f>M36*1.2</f>
        <v>355.29139199999992</v>
      </c>
      <c r="N37" s="10">
        <f t="shared" ref="N37:O37" si="8">N36*1.2</f>
        <v>394.43539200000004</v>
      </c>
      <c r="O37" s="10">
        <f t="shared" si="8"/>
        <v>416.64739200000002</v>
      </c>
    </row>
    <row r="38" spans="1:15" outlineLevel="1" x14ac:dyDescent="0.25">
      <c r="A38" s="71" t="s">
        <v>24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4">
        <f>(M37+N37+O37)/3</f>
        <v>388.79139200000003</v>
      </c>
      <c r="N38" s="75"/>
      <c r="O38" s="76"/>
    </row>
    <row r="39" spans="1:15" outlineLevel="1" x14ac:dyDescent="0.25">
      <c r="A39" s="71" t="s">
        <v>25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4">
        <f>M38*1.12</f>
        <v>435.44635904000006</v>
      </c>
      <c r="N39" s="75"/>
      <c r="O39" s="76"/>
    </row>
    <row r="40" spans="1:15" outlineLevel="1" x14ac:dyDescent="0.25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23"/>
      <c r="N40" s="23"/>
      <c r="O40" s="23"/>
    </row>
    <row r="41" spans="1:15" x14ac:dyDescent="0.25"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5"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6:15" x14ac:dyDescent="0.25"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6:15" x14ac:dyDescent="0.25"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6:15" x14ac:dyDescent="0.25"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6:15" x14ac:dyDescent="0.25"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6:15" x14ac:dyDescent="0.25"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6:15" x14ac:dyDescent="0.25"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6:15" x14ac:dyDescent="0.25">
      <c r="F55" s="24"/>
      <c r="G55" s="24"/>
      <c r="H55" s="24"/>
      <c r="I55" s="24"/>
      <c r="J55" s="24"/>
      <c r="K55" s="24"/>
      <c r="L55" s="24"/>
      <c r="M55" s="24"/>
      <c r="N55" s="24"/>
      <c r="O55" s="24"/>
    </row>
  </sheetData>
  <mergeCells count="23">
    <mergeCell ref="A10:D10"/>
    <mergeCell ref="M1:O1"/>
    <mergeCell ref="M3:O3"/>
    <mergeCell ref="M4:O4"/>
    <mergeCell ref="M5:O5"/>
    <mergeCell ref="A7:N8"/>
    <mergeCell ref="A37:L37"/>
    <mergeCell ref="A13:A15"/>
    <mergeCell ref="B13:D14"/>
    <mergeCell ref="E13:E15"/>
    <mergeCell ref="F13:F15"/>
    <mergeCell ref="G13:I14"/>
    <mergeCell ref="J13:L14"/>
    <mergeCell ref="M13:O14"/>
    <mergeCell ref="A16:A24"/>
    <mergeCell ref="A26:A30"/>
    <mergeCell ref="A31:A32"/>
    <mergeCell ref="A36:L36"/>
    <mergeCell ref="A38:L38"/>
    <mergeCell ref="M38:O38"/>
    <mergeCell ref="A39:L39"/>
    <mergeCell ref="M39:O39"/>
    <mergeCell ref="A40:L40"/>
  </mergeCells>
  <pageMargins left="0.25" right="0.25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 н 1 д</vt:lpstr>
      <vt:lpstr> 1 н 2 д </vt:lpstr>
      <vt:lpstr>1н 3 д</vt:lpstr>
      <vt:lpstr>1 н4 д</vt:lpstr>
      <vt:lpstr>1н 5 д</vt:lpstr>
      <vt:lpstr>1 н 6 д</vt:lpstr>
      <vt:lpstr>2 н 1 д</vt:lpstr>
      <vt:lpstr>2н 2 д</vt:lpstr>
      <vt:lpstr>2н 3 д</vt:lpstr>
      <vt:lpstr>2н 4 д</vt:lpstr>
      <vt:lpstr>2н 5д</vt:lpstr>
      <vt:lpstr>2н 6 д</vt:lpstr>
      <vt:lpstr>3н 1д</vt:lpstr>
      <vt:lpstr>3н 2д</vt:lpstr>
      <vt:lpstr>3н 3д</vt:lpstr>
      <vt:lpstr>3н 4д</vt:lpstr>
      <vt:lpstr>3нт 5д</vt:lpstr>
      <vt:lpstr>3 н 6д</vt:lpstr>
      <vt:lpstr>4н 1д</vt:lpstr>
      <vt:lpstr>4 н 2 д</vt:lpstr>
      <vt:lpstr>4н 3д</vt:lpstr>
      <vt:lpstr>4 н 4 д</vt:lpstr>
      <vt:lpstr>4н 5д</vt:lpstr>
      <vt:lpstr>4н 6д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2023-10-27T05:37:50Z</dcterms:modified>
</cp:coreProperties>
</file>